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3350" activeTab="1"/>
  </bookViews>
  <sheets>
    <sheet name="Instructions" sheetId="7" r:id="rId1"/>
    <sheet name="TOTAL" sheetId="6" r:id="rId2"/>
    <sheet name="Lookups" sheetId="2" state="hidden" r:id="rId3"/>
  </sheets>
  <definedNames>
    <definedName name="Aktivitetstype">Lookups!$O$2:$O$3</definedName>
    <definedName name="Institutioner">Lookups!$I$2:$I$23</definedName>
    <definedName name="OrgOverheadEtc">Lookups!$B$2:$G$14</definedName>
    <definedName name="OrgRole">Lookups!$K$2:$K$6</definedName>
    <definedName name="OrgSize">Lookups!$S$2:$S$3</definedName>
    <definedName name="OrgType">Lookups!$B$2:$B$14</definedName>
    <definedName name="_xlnm.Print_Area" localSheetId="1">TOTAL!$A:$S</definedName>
    <definedName name="ProjectManagement">Lookups!$Q$2</definedName>
    <definedName name="ProjectManagementText">Lookups!$Q$5</definedName>
    <definedName name="StartEndDate">Lookups!$M$2:$M$11</definedName>
    <definedName name="UndistributedFunding">Lookups!$Q$8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6" l="1"/>
  <c r="G52" i="6"/>
  <c r="H52" i="6"/>
  <c r="I52" i="6"/>
  <c r="J52" i="6"/>
  <c r="K52" i="6"/>
  <c r="L52" i="6"/>
  <c r="M52" i="6"/>
  <c r="N52" i="6"/>
  <c r="O52" i="6"/>
  <c r="P52" i="6"/>
  <c r="Q52" i="6"/>
  <c r="R52" i="6"/>
  <c r="S52" i="6"/>
  <c r="E52" i="6"/>
  <c r="E30" i="6" l="1"/>
  <c r="E64" i="6"/>
  <c r="C56" i="6" l="1"/>
  <c r="B363" i="6"/>
  <c r="C362" i="6"/>
  <c r="C361" i="6"/>
  <c r="C360" i="6"/>
  <c r="C359" i="6"/>
  <c r="S358" i="6"/>
  <c r="S365" i="6" s="1"/>
  <c r="R358" i="6"/>
  <c r="Q358" i="6"/>
  <c r="P358" i="6"/>
  <c r="O358" i="6"/>
  <c r="O365" i="6" s="1"/>
  <c r="N358" i="6"/>
  <c r="M358" i="6"/>
  <c r="L358" i="6"/>
  <c r="K358" i="6"/>
  <c r="K365" i="6" s="1"/>
  <c r="J358" i="6"/>
  <c r="I358" i="6"/>
  <c r="H358" i="6"/>
  <c r="G358" i="6"/>
  <c r="G365" i="6" s="1"/>
  <c r="F358" i="6"/>
  <c r="E358" i="6"/>
  <c r="S355" i="6"/>
  <c r="R355" i="6"/>
  <c r="Q355" i="6"/>
  <c r="P355" i="6"/>
  <c r="O355" i="6"/>
  <c r="N355" i="6"/>
  <c r="M355" i="6"/>
  <c r="L355" i="6"/>
  <c r="K355" i="6"/>
  <c r="J355" i="6"/>
  <c r="I355" i="6"/>
  <c r="H355" i="6"/>
  <c r="G355" i="6"/>
  <c r="F355" i="6"/>
  <c r="E355" i="6"/>
  <c r="C355" i="6"/>
  <c r="C350" i="6"/>
  <c r="B348" i="6" s="1"/>
  <c r="B29" i="6" s="1"/>
  <c r="B342" i="6"/>
  <c r="C341" i="6"/>
  <c r="C340" i="6"/>
  <c r="C339" i="6"/>
  <c r="C338" i="6"/>
  <c r="S337" i="6"/>
  <c r="R337" i="6"/>
  <c r="Q337" i="6"/>
  <c r="P337" i="6"/>
  <c r="O337" i="6"/>
  <c r="N337" i="6"/>
  <c r="M337" i="6"/>
  <c r="L337" i="6"/>
  <c r="K337" i="6"/>
  <c r="J337" i="6"/>
  <c r="I337" i="6"/>
  <c r="H337" i="6"/>
  <c r="G337" i="6"/>
  <c r="F337" i="6"/>
  <c r="E337" i="6"/>
  <c r="C337" i="6" s="1"/>
  <c r="S334" i="6"/>
  <c r="R334" i="6"/>
  <c r="Q334" i="6"/>
  <c r="P334" i="6"/>
  <c r="O334" i="6"/>
  <c r="N334" i="6"/>
  <c r="M334" i="6"/>
  <c r="L334" i="6"/>
  <c r="K334" i="6"/>
  <c r="J334" i="6"/>
  <c r="I334" i="6"/>
  <c r="H334" i="6"/>
  <c r="G334" i="6"/>
  <c r="F334" i="6"/>
  <c r="E334" i="6"/>
  <c r="C334" i="6"/>
  <c r="C329" i="6"/>
  <c r="B327" i="6" s="1"/>
  <c r="B28" i="6" s="1"/>
  <c r="B321" i="6"/>
  <c r="C320" i="6"/>
  <c r="C319" i="6"/>
  <c r="C318" i="6"/>
  <c r="C317" i="6"/>
  <c r="S316" i="6"/>
  <c r="R316" i="6"/>
  <c r="Q316" i="6"/>
  <c r="P316" i="6"/>
  <c r="O316" i="6"/>
  <c r="N316" i="6"/>
  <c r="M316" i="6"/>
  <c r="L316" i="6"/>
  <c r="K316" i="6"/>
  <c r="J316" i="6"/>
  <c r="I316" i="6"/>
  <c r="H316" i="6"/>
  <c r="G316" i="6"/>
  <c r="F316" i="6"/>
  <c r="E316" i="6"/>
  <c r="S313" i="6"/>
  <c r="R313" i="6"/>
  <c r="Q313" i="6"/>
  <c r="P313" i="6"/>
  <c r="O313" i="6"/>
  <c r="N313" i="6"/>
  <c r="M313" i="6"/>
  <c r="L313" i="6"/>
  <c r="K313" i="6"/>
  <c r="J313" i="6"/>
  <c r="I313" i="6"/>
  <c r="H313" i="6"/>
  <c r="G313" i="6"/>
  <c r="F313" i="6"/>
  <c r="E313" i="6"/>
  <c r="C313" i="6"/>
  <c r="C308" i="6"/>
  <c r="B306" i="6" s="1"/>
  <c r="B27" i="6" s="1"/>
  <c r="S302" i="6"/>
  <c r="B300" i="6"/>
  <c r="C299" i="6"/>
  <c r="C298" i="6"/>
  <c r="C297" i="6"/>
  <c r="C296" i="6"/>
  <c r="S295" i="6"/>
  <c r="S300" i="6" s="1"/>
  <c r="R295" i="6"/>
  <c r="Q295" i="6"/>
  <c r="P295" i="6"/>
  <c r="O295" i="6"/>
  <c r="O302" i="6" s="1"/>
  <c r="N295" i="6"/>
  <c r="M295" i="6"/>
  <c r="L295" i="6"/>
  <c r="K295" i="6"/>
  <c r="K302" i="6" s="1"/>
  <c r="J295" i="6"/>
  <c r="I295" i="6"/>
  <c r="H295" i="6"/>
  <c r="G295" i="6"/>
  <c r="G302" i="6" s="1"/>
  <c r="F295" i="6"/>
  <c r="E295" i="6"/>
  <c r="C295" i="6" s="1"/>
  <c r="S292" i="6"/>
  <c r="R292" i="6"/>
  <c r="Q292" i="6"/>
  <c r="P292" i="6"/>
  <c r="O292" i="6"/>
  <c r="N292" i="6"/>
  <c r="M292" i="6"/>
  <c r="L292" i="6"/>
  <c r="K292" i="6"/>
  <c r="J292" i="6"/>
  <c r="I292" i="6"/>
  <c r="H292" i="6"/>
  <c r="G292" i="6"/>
  <c r="F292" i="6"/>
  <c r="E292" i="6"/>
  <c r="C292" i="6"/>
  <c r="C287" i="6"/>
  <c r="B285" i="6" s="1"/>
  <c r="B26" i="6" s="1"/>
  <c r="B279" i="6"/>
  <c r="C278" i="6"/>
  <c r="C277" i="6"/>
  <c r="C276" i="6"/>
  <c r="C275" i="6"/>
  <c r="S274" i="6"/>
  <c r="R274" i="6"/>
  <c r="Q274" i="6"/>
  <c r="P274" i="6"/>
  <c r="O274" i="6"/>
  <c r="N274" i="6"/>
  <c r="M274" i="6"/>
  <c r="L274" i="6"/>
  <c r="K274" i="6"/>
  <c r="J274" i="6"/>
  <c r="I274" i="6"/>
  <c r="H274" i="6"/>
  <c r="G274" i="6"/>
  <c r="F274" i="6"/>
  <c r="E274" i="6"/>
  <c r="S271" i="6"/>
  <c r="R271" i="6"/>
  <c r="Q271" i="6"/>
  <c r="P271" i="6"/>
  <c r="O271" i="6"/>
  <c r="N271" i="6"/>
  <c r="M271" i="6"/>
  <c r="L271" i="6"/>
  <c r="K271" i="6"/>
  <c r="J271" i="6"/>
  <c r="I271" i="6"/>
  <c r="H271" i="6"/>
  <c r="G271" i="6"/>
  <c r="F271" i="6"/>
  <c r="E271" i="6"/>
  <c r="C271" i="6"/>
  <c r="C266" i="6"/>
  <c r="B264" i="6" s="1"/>
  <c r="B25" i="6" s="1"/>
  <c r="C274" i="6" l="1"/>
  <c r="K363" i="6"/>
  <c r="C316" i="6"/>
  <c r="C358" i="6"/>
  <c r="O363" i="6"/>
  <c r="S363" i="6"/>
  <c r="G363" i="6"/>
  <c r="G300" i="6"/>
  <c r="K300" i="6"/>
  <c r="O300" i="6"/>
  <c r="H363" i="6"/>
  <c r="L363" i="6"/>
  <c r="P363" i="6"/>
  <c r="H365" i="6"/>
  <c r="L365" i="6"/>
  <c r="P365" i="6"/>
  <c r="E363" i="6"/>
  <c r="E365" i="6" s="1"/>
  <c r="I363" i="6"/>
  <c r="M363" i="6"/>
  <c r="Q363" i="6"/>
  <c r="I365" i="6"/>
  <c r="M365" i="6"/>
  <c r="Q365" i="6"/>
  <c r="F363" i="6"/>
  <c r="J363" i="6"/>
  <c r="N363" i="6"/>
  <c r="R363" i="6"/>
  <c r="F365" i="6"/>
  <c r="J365" i="6"/>
  <c r="N365" i="6"/>
  <c r="R365" i="6"/>
  <c r="G342" i="6"/>
  <c r="K342" i="6"/>
  <c r="O342" i="6"/>
  <c r="S342" i="6"/>
  <c r="G344" i="6"/>
  <c r="K344" i="6"/>
  <c r="O344" i="6"/>
  <c r="S344" i="6"/>
  <c r="H342" i="6"/>
  <c r="L342" i="6"/>
  <c r="P342" i="6"/>
  <c r="H344" i="6"/>
  <c r="L344" i="6"/>
  <c r="P344" i="6"/>
  <c r="E342" i="6"/>
  <c r="I342" i="6"/>
  <c r="M342" i="6"/>
  <c r="Q342" i="6"/>
  <c r="E344" i="6"/>
  <c r="I344" i="6"/>
  <c r="M344" i="6"/>
  <c r="Q344" i="6"/>
  <c r="F342" i="6"/>
  <c r="J342" i="6"/>
  <c r="N342" i="6"/>
  <c r="R342" i="6"/>
  <c r="F344" i="6"/>
  <c r="J344" i="6"/>
  <c r="N344" i="6"/>
  <c r="R344" i="6"/>
  <c r="G321" i="6"/>
  <c r="K321" i="6"/>
  <c r="O321" i="6"/>
  <c r="S321" i="6"/>
  <c r="G323" i="6"/>
  <c r="K323" i="6"/>
  <c r="O323" i="6"/>
  <c r="S323" i="6"/>
  <c r="H321" i="6"/>
  <c r="L321" i="6"/>
  <c r="P321" i="6"/>
  <c r="H323" i="6"/>
  <c r="L323" i="6"/>
  <c r="P323" i="6"/>
  <c r="E321" i="6"/>
  <c r="E323" i="6" s="1"/>
  <c r="I321" i="6"/>
  <c r="M321" i="6"/>
  <c r="Q321" i="6"/>
  <c r="I323" i="6"/>
  <c r="M323" i="6"/>
  <c r="Q323" i="6"/>
  <c r="F321" i="6"/>
  <c r="J321" i="6"/>
  <c r="N321" i="6"/>
  <c r="R321" i="6"/>
  <c r="F323" i="6"/>
  <c r="J323" i="6"/>
  <c r="N323" i="6"/>
  <c r="R323" i="6"/>
  <c r="H300" i="6"/>
  <c r="L300" i="6"/>
  <c r="P300" i="6"/>
  <c r="H302" i="6"/>
  <c r="L302" i="6"/>
  <c r="P302" i="6"/>
  <c r="E300" i="6"/>
  <c r="I300" i="6"/>
  <c r="M300" i="6"/>
  <c r="Q300" i="6"/>
  <c r="E302" i="6"/>
  <c r="I302" i="6"/>
  <c r="M302" i="6"/>
  <c r="Q302" i="6"/>
  <c r="F300" i="6"/>
  <c r="J300" i="6"/>
  <c r="N300" i="6"/>
  <c r="R300" i="6"/>
  <c r="F302" i="6"/>
  <c r="J302" i="6"/>
  <c r="N302" i="6"/>
  <c r="R302" i="6"/>
  <c r="G279" i="6"/>
  <c r="K279" i="6"/>
  <c r="O279" i="6"/>
  <c r="S279" i="6"/>
  <c r="G281" i="6"/>
  <c r="K281" i="6"/>
  <c r="O281" i="6"/>
  <c r="S281" i="6"/>
  <c r="H279" i="6"/>
  <c r="L279" i="6"/>
  <c r="P279" i="6"/>
  <c r="H281" i="6"/>
  <c r="L281" i="6"/>
  <c r="P281" i="6"/>
  <c r="E279" i="6"/>
  <c r="I279" i="6"/>
  <c r="M279" i="6"/>
  <c r="Q279" i="6"/>
  <c r="E281" i="6"/>
  <c r="I281" i="6"/>
  <c r="M281" i="6"/>
  <c r="Q281" i="6"/>
  <c r="F279" i="6"/>
  <c r="J279" i="6"/>
  <c r="N279" i="6"/>
  <c r="R279" i="6"/>
  <c r="F281" i="6"/>
  <c r="J281" i="6"/>
  <c r="N281" i="6"/>
  <c r="R281" i="6"/>
  <c r="S253" i="6"/>
  <c r="R253" i="6"/>
  <c r="Q253" i="6"/>
  <c r="P253" i="6"/>
  <c r="O253" i="6"/>
  <c r="N253" i="6"/>
  <c r="M253" i="6"/>
  <c r="L253" i="6"/>
  <c r="K253" i="6"/>
  <c r="J253" i="6"/>
  <c r="J260" i="6" s="1"/>
  <c r="I253" i="6"/>
  <c r="H253" i="6"/>
  <c r="H260" i="6" s="1"/>
  <c r="G253" i="6"/>
  <c r="F253" i="6"/>
  <c r="E253" i="6"/>
  <c r="S232" i="6"/>
  <c r="R232" i="6"/>
  <c r="Q232" i="6"/>
  <c r="P232" i="6"/>
  <c r="O232" i="6"/>
  <c r="N232" i="6"/>
  <c r="M232" i="6"/>
  <c r="L232" i="6"/>
  <c r="K232" i="6"/>
  <c r="K237" i="6" s="1"/>
  <c r="J232" i="6"/>
  <c r="I232" i="6"/>
  <c r="I239" i="6" s="1"/>
  <c r="H232" i="6"/>
  <c r="H239" i="6" s="1"/>
  <c r="G232" i="6"/>
  <c r="G237" i="6" s="1"/>
  <c r="F232" i="6"/>
  <c r="E232" i="6"/>
  <c r="S211" i="6"/>
  <c r="R211" i="6"/>
  <c r="Q211" i="6"/>
  <c r="P211" i="6"/>
  <c r="O211" i="6"/>
  <c r="N211" i="6"/>
  <c r="M211" i="6"/>
  <c r="L211" i="6"/>
  <c r="K211" i="6"/>
  <c r="J211" i="6"/>
  <c r="I211" i="6"/>
  <c r="I218" i="6" s="1"/>
  <c r="H211" i="6"/>
  <c r="H216" i="6" s="1"/>
  <c r="G211" i="6"/>
  <c r="F211" i="6"/>
  <c r="E211" i="6"/>
  <c r="S190" i="6"/>
  <c r="R190" i="6"/>
  <c r="Q190" i="6"/>
  <c r="P190" i="6"/>
  <c r="O190" i="6"/>
  <c r="N190" i="6"/>
  <c r="M190" i="6"/>
  <c r="L190" i="6"/>
  <c r="K190" i="6"/>
  <c r="J190" i="6"/>
  <c r="J197" i="6" s="1"/>
  <c r="I190" i="6"/>
  <c r="I197" i="6" s="1"/>
  <c r="H190" i="6"/>
  <c r="H197" i="6" s="1"/>
  <c r="G190" i="6"/>
  <c r="F190" i="6"/>
  <c r="E190" i="6"/>
  <c r="C190" i="6" s="1"/>
  <c r="S169" i="6"/>
  <c r="R169" i="6"/>
  <c r="Q169" i="6"/>
  <c r="P169" i="6"/>
  <c r="O169" i="6"/>
  <c r="N169" i="6"/>
  <c r="M169" i="6"/>
  <c r="L169" i="6"/>
  <c r="K169" i="6"/>
  <c r="J169" i="6"/>
  <c r="I169" i="6"/>
  <c r="H169" i="6"/>
  <c r="H174" i="6" s="1"/>
  <c r="G169" i="6"/>
  <c r="F169" i="6"/>
  <c r="E169" i="6"/>
  <c r="S148" i="6"/>
  <c r="R148" i="6"/>
  <c r="Q148" i="6"/>
  <c r="P148" i="6"/>
  <c r="O148" i="6"/>
  <c r="N148" i="6"/>
  <c r="M148" i="6"/>
  <c r="L148" i="6"/>
  <c r="K148" i="6"/>
  <c r="K153" i="6" s="1"/>
  <c r="J148" i="6"/>
  <c r="I148" i="6"/>
  <c r="I155" i="6" s="1"/>
  <c r="H148" i="6"/>
  <c r="H155" i="6" s="1"/>
  <c r="G148" i="6"/>
  <c r="G155" i="6" s="1"/>
  <c r="F148" i="6"/>
  <c r="E148" i="6"/>
  <c r="S127" i="6"/>
  <c r="R127" i="6"/>
  <c r="Q127" i="6"/>
  <c r="P127" i="6"/>
  <c r="O127" i="6"/>
  <c r="N127" i="6"/>
  <c r="M127" i="6"/>
  <c r="L127" i="6"/>
  <c r="K127" i="6"/>
  <c r="K134" i="6" s="1"/>
  <c r="J127" i="6"/>
  <c r="J134" i="6" s="1"/>
  <c r="I127" i="6"/>
  <c r="H127" i="6"/>
  <c r="H134" i="6" s="1"/>
  <c r="G127" i="6"/>
  <c r="G134" i="6" s="1"/>
  <c r="F127" i="6"/>
  <c r="E127" i="6"/>
  <c r="S106" i="6"/>
  <c r="R106" i="6"/>
  <c r="Q106" i="6"/>
  <c r="P106" i="6"/>
  <c r="O106" i="6"/>
  <c r="N106" i="6"/>
  <c r="M106" i="6"/>
  <c r="L106" i="6"/>
  <c r="K106" i="6"/>
  <c r="J106" i="6"/>
  <c r="J113" i="6" s="1"/>
  <c r="I106" i="6"/>
  <c r="I113" i="6" s="1"/>
  <c r="H106" i="6"/>
  <c r="G106" i="6"/>
  <c r="F106" i="6"/>
  <c r="E106" i="6"/>
  <c r="S85" i="6"/>
  <c r="R85" i="6"/>
  <c r="Q85" i="6"/>
  <c r="P85" i="6"/>
  <c r="O85" i="6"/>
  <c r="N85" i="6"/>
  <c r="M85" i="6"/>
  <c r="L85" i="6"/>
  <c r="K85" i="6"/>
  <c r="J85" i="6"/>
  <c r="I85" i="6"/>
  <c r="I92" i="6" s="1"/>
  <c r="H85" i="6"/>
  <c r="H92" i="6" s="1"/>
  <c r="G85" i="6"/>
  <c r="F85" i="6"/>
  <c r="E85" i="6"/>
  <c r="F64" i="6"/>
  <c r="G64" i="6"/>
  <c r="G71" i="6" s="1"/>
  <c r="H64" i="6"/>
  <c r="I64" i="6"/>
  <c r="I71" i="6" s="1"/>
  <c r="J64" i="6"/>
  <c r="J71" i="6" s="1"/>
  <c r="K64" i="6"/>
  <c r="K71" i="6" s="1"/>
  <c r="L64" i="6"/>
  <c r="M64" i="6"/>
  <c r="N64" i="6"/>
  <c r="O64" i="6"/>
  <c r="P64" i="6"/>
  <c r="Q64" i="6"/>
  <c r="R64" i="6"/>
  <c r="S64" i="6"/>
  <c r="K260" i="6"/>
  <c r="I260" i="6"/>
  <c r="G260" i="6"/>
  <c r="K258" i="6"/>
  <c r="I258" i="6"/>
  <c r="G258" i="6"/>
  <c r="K250" i="6"/>
  <c r="J250" i="6"/>
  <c r="I250" i="6"/>
  <c r="H250" i="6"/>
  <c r="G250" i="6"/>
  <c r="K239" i="6"/>
  <c r="J239" i="6"/>
  <c r="J237" i="6"/>
  <c r="K229" i="6"/>
  <c r="J229" i="6"/>
  <c r="I229" i="6"/>
  <c r="H229" i="6"/>
  <c r="G229" i="6"/>
  <c r="K218" i="6"/>
  <c r="J218" i="6"/>
  <c r="H218" i="6"/>
  <c r="G218" i="6"/>
  <c r="K216" i="6"/>
  <c r="J216" i="6"/>
  <c r="G216" i="6"/>
  <c r="K208" i="6"/>
  <c r="J208" i="6"/>
  <c r="I208" i="6"/>
  <c r="H208" i="6"/>
  <c r="G208" i="6"/>
  <c r="K197" i="6"/>
  <c r="G197" i="6"/>
  <c r="K195" i="6"/>
  <c r="J195" i="6"/>
  <c r="H195" i="6"/>
  <c r="G195" i="6"/>
  <c r="K187" i="6"/>
  <c r="J187" i="6"/>
  <c r="I187" i="6"/>
  <c r="H187" i="6"/>
  <c r="G187" i="6"/>
  <c r="K176" i="6"/>
  <c r="J176" i="6"/>
  <c r="I176" i="6"/>
  <c r="G176" i="6"/>
  <c r="K174" i="6"/>
  <c r="J174" i="6"/>
  <c r="I174" i="6"/>
  <c r="G174" i="6"/>
  <c r="K166" i="6"/>
  <c r="J166" i="6"/>
  <c r="I166" i="6"/>
  <c r="H166" i="6"/>
  <c r="G166" i="6"/>
  <c r="K155" i="6"/>
  <c r="J155" i="6"/>
  <c r="J153" i="6"/>
  <c r="I153" i="6"/>
  <c r="H153" i="6"/>
  <c r="K145" i="6"/>
  <c r="J145" i="6"/>
  <c r="I145" i="6"/>
  <c r="H145" i="6"/>
  <c r="G145" i="6"/>
  <c r="I134" i="6"/>
  <c r="I132" i="6"/>
  <c r="K124" i="6"/>
  <c r="J124" i="6"/>
  <c r="I124" i="6"/>
  <c r="H124" i="6"/>
  <c r="G124" i="6"/>
  <c r="K113" i="6"/>
  <c r="H113" i="6"/>
  <c r="G113" i="6"/>
  <c r="K111" i="6"/>
  <c r="H111" i="6"/>
  <c r="G111" i="6"/>
  <c r="K103" i="6"/>
  <c r="J103" i="6"/>
  <c r="I103" i="6"/>
  <c r="H103" i="6"/>
  <c r="G103" i="6"/>
  <c r="K92" i="6"/>
  <c r="J92" i="6"/>
  <c r="G92" i="6"/>
  <c r="K90" i="6"/>
  <c r="J90" i="6"/>
  <c r="G90" i="6"/>
  <c r="K82" i="6"/>
  <c r="J82" i="6"/>
  <c r="I82" i="6"/>
  <c r="H82" i="6"/>
  <c r="G82" i="6"/>
  <c r="H71" i="6"/>
  <c r="H69" i="6"/>
  <c r="K61" i="6"/>
  <c r="J61" i="6"/>
  <c r="I61" i="6"/>
  <c r="H61" i="6"/>
  <c r="G61" i="6"/>
  <c r="K38" i="6"/>
  <c r="J38" i="6"/>
  <c r="I38" i="6"/>
  <c r="H38" i="6"/>
  <c r="G38" i="6"/>
  <c r="K14" i="6"/>
  <c r="J14" i="6"/>
  <c r="I14" i="6"/>
  <c r="H14" i="6"/>
  <c r="G14" i="6"/>
  <c r="K10" i="6"/>
  <c r="J10" i="6"/>
  <c r="I10" i="6"/>
  <c r="H10" i="6"/>
  <c r="G10" i="6"/>
  <c r="K9" i="6"/>
  <c r="J9" i="6"/>
  <c r="I9" i="6"/>
  <c r="H9" i="6"/>
  <c r="G9" i="6"/>
  <c r="K8" i="6"/>
  <c r="K37" i="6" s="1"/>
  <c r="K39" i="6" s="1"/>
  <c r="J8" i="6"/>
  <c r="J322" i="6" s="1"/>
  <c r="J324" i="6" s="1"/>
  <c r="I8" i="6"/>
  <c r="I301" i="6" s="1"/>
  <c r="H8" i="6"/>
  <c r="G8" i="6"/>
  <c r="G37" i="6" s="1"/>
  <c r="G39" i="6" s="1"/>
  <c r="H301" i="6" l="1"/>
  <c r="I111" i="6"/>
  <c r="J132" i="6"/>
  <c r="G153" i="6"/>
  <c r="G154" i="6" s="1"/>
  <c r="G156" i="6" s="1"/>
  <c r="G19" i="6" s="1"/>
  <c r="K280" i="6"/>
  <c r="K282" i="6" s="1"/>
  <c r="G364" i="6"/>
  <c r="G366" i="6" s="1"/>
  <c r="G239" i="6"/>
  <c r="C232" i="6"/>
  <c r="J280" i="6"/>
  <c r="H258" i="6"/>
  <c r="C211" i="6"/>
  <c r="G280" i="6"/>
  <c r="G282" i="6" s="1"/>
  <c r="K301" i="6"/>
  <c r="K303" i="6" s="1"/>
  <c r="K304" i="6" s="1"/>
  <c r="I322" i="6"/>
  <c r="I364" i="6"/>
  <c r="H366" i="6"/>
  <c r="H29" i="6" s="1"/>
  <c r="I280" i="6"/>
  <c r="I303" i="6"/>
  <c r="H303" i="6"/>
  <c r="K322" i="6"/>
  <c r="K324" i="6" s="1"/>
  <c r="H364" i="6"/>
  <c r="G301" i="6"/>
  <c r="G303" i="6" s="1"/>
  <c r="G322" i="6"/>
  <c r="G343" i="6"/>
  <c r="G345" i="6" s="1"/>
  <c r="K364" i="6"/>
  <c r="K366" i="6" s="1"/>
  <c r="K367" i="6" s="1"/>
  <c r="I366" i="6"/>
  <c r="K29" i="6"/>
  <c r="G367" i="6"/>
  <c r="G29" i="6"/>
  <c r="J364" i="6"/>
  <c r="J366" i="6" s="1"/>
  <c r="J343" i="6"/>
  <c r="J345" i="6" s="1"/>
  <c r="I343" i="6"/>
  <c r="I345" i="6" s="1"/>
  <c r="K343" i="6"/>
  <c r="K345" i="6" s="1"/>
  <c r="J325" i="6"/>
  <c r="J27" i="6"/>
  <c r="I324" i="6"/>
  <c r="G324" i="6"/>
  <c r="H304" i="6"/>
  <c r="H26" i="6"/>
  <c r="I304" i="6"/>
  <c r="I26" i="6"/>
  <c r="J301" i="6"/>
  <c r="J303" i="6" s="1"/>
  <c r="G304" i="6"/>
  <c r="G26" i="6"/>
  <c r="J282" i="6"/>
  <c r="I282" i="6"/>
  <c r="I259" i="6"/>
  <c r="I261" i="6" s="1"/>
  <c r="I24" i="6" s="1"/>
  <c r="J258" i="6"/>
  <c r="C253" i="6"/>
  <c r="I237" i="6"/>
  <c r="I238" i="6" s="1"/>
  <c r="I240" i="6" s="1"/>
  <c r="I23" i="6" s="1"/>
  <c r="I216" i="6"/>
  <c r="I195" i="6"/>
  <c r="C169" i="6"/>
  <c r="K132" i="6"/>
  <c r="K133" i="6" s="1"/>
  <c r="K135" i="6" s="1"/>
  <c r="K18" i="6" s="1"/>
  <c r="G132" i="6"/>
  <c r="G133" i="6" s="1"/>
  <c r="G135" i="6" s="1"/>
  <c r="G18" i="6" s="1"/>
  <c r="J111" i="6"/>
  <c r="I90" i="6"/>
  <c r="G69" i="6"/>
  <c r="G70" i="6" s="1"/>
  <c r="G72" i="6" s="1"/>
  <c r="G15" i="6" s="1"/>
  <c r="C365" i="6"/>
  <c r="C363" i="6"/>
  <c r="H343" i="6"/>
  <c r="H345" i="6" s="1"/>
  <c r="C344" i="6"/>
  <c r="C342" i="6"/>
  <c r="H322" i="6"/>
  <c r="H324" i="6" s="1"/>
  <c r="C323" i="6"/>
  <c r="C321" i="6"/>
  <c r="C300" i="6"/>
  <c r="C302" i="6"/>
  <c r="H280" i="6"/>
  <c r="H282" i="6" s="1"/>
  <c r="C281" i="6"/>
  <c r="C279" i="6"/>
  <c r="C127" i="6"/>
  <c r="C106" i="6"/>
  <c r="C148" i="6"/>
  <c r="C85" i="6"/>
  <c r="H237" i="6"/>
  <c r="H238" i="6" s="1"/>
  <c r="H176" i="6"/>
  <c r="H132" i="6"/>
  <c r="H133" i="6" s="1"/>
  <c r="H135" i="6" s="1"/>
  <c r="H18" i="6" s="1"/>
  <c r="H90" i="6"/>
  <c r="H91" i="6" s="1"/>
  <c r="H93" i="6" s="1"/>
  <c r="H16" i="6" s="1"/>
  <c r="J69" i="6"/>
  <c r="J50" i="6" s="1"/>
  <c r="K69" i="6"/>
  <c r="K50" i="6" s="1"/>
  <c r="I69" i="6"/>
  <c r="J259" i="6"/>
  <c r="J261" i="6" s="1"/>
  <c r="J24" i="6" s="1"/>
  <c r="H37" i="6"/>
  <c r="H39" i="6" s="1"/>
  <c r="G91" i="6"/>
  <c r="G93" i="6" s="1"/>
  <c r="G16" i="6" s="1"/>
  <c r="K91" i="6"/>
  <c r="K93" i="6" s="1"/>
  <c r="K16" i="6" s="1"/>
  <c r="I112" i="6"/>
  <c r="I114" i="6" s="1"/>
  <c r="I17" i="6" s="1"/>
  <c r="I154" i="6"/>
  <c r="I156" i="6" s="1"/>
  <c r="I19" i="6" s="1"/>
  <c r="G175" i="6"/>
  <c r="G177" i="6" s="1"/>
  <c r="G20" i="6" s="1"/>
  <c r="K175" i="6"/>
  <c r="K177" i="6" s="1"/>
  <c r="K20" i="6" s="1"/>
  <c r="I196" i="6"/>
  <c r="I198" i="6" s="1"/>
  <c r="I21" i="6" s="1"/>
  <c r="G217" i="6"/>
  <c r="G219" i="6" s="1"/>
  <c r="G22" i="6" s="1"/>
  <c r="K217" i="6"/>
  <c r="K219" i="6" s="1"/>
  <c r="K22" i="6" s="1"/>
  <c r="G259" i="6"/>
  <c r="G261" i="6" s="1"/>
  <c r="G24" i="6" s="1"/>
  <c r="K259" i="6"/>
  <c r="K261" i="6" s="1"/>
  <c r="K24" i="6" s="1"/>
  <c r="I37" i="6"/>
  <c r="I39" i="6" s="1"/>
  <c r="J112" i="6"/>
  <c r="J114" i="6" s="1"/>
  <c r="J17" i="6" s="1"/>
  <c r="J154" i="6"/>
  <c r="J156" i="6" s="1"/>
  <c r="J19" i="6" s="1"/>
  <c r="H175" i="6"/>
  <c r="H177" i="6" s="1"/>
  <c r="H20" i="6" s="1"/>
  <c r="J196" i="6"/>
  <c r="J198" i="6" s="1"/>
  <c r="J21" i="6" s="1"/>
  <c r="H217" i="6"/>
  <c r="H219" i="6" s="1"/>
  <c r="H22" i="6" s="1"/>
  <c r="J238" i="6"/>
  <c r="J240" i="6" s="1"/>
  <c r="J23" i="6" s="1"/>
  <c r="H259" i="6"/>
  <c r="H261" i="6" s="1"/>
  <c r="H24" i="6" s="1"/>
  <c r="J37" i="6"/>
  <c r="J39" i="6" s="1"/>
  <c r="I91" i="6"/>
  <c r="I93" i="6" s="1"/>
  <c r="I16" i="6" s="1"/>
  <c r="G112" i="6"/>
  <c r="G114" i="6" s="1"/>
  <c r="G17" i="6" s="1"/>
  <c r="K112" i="6"/>
  <c r="K114" i="6" s="1"/>
  <c r="K17" i="6" s="1"/>
  <c r="I133" i="6"/>
  <c r="I135" i="6" s="1"/>
  <c r="I18" i="6" s="1"/>
  <c r="K154" i="6"/>
  <c r="K156" i="6" s="1"/>
  <c r="K19" i="6" s="1"/>
  <c r="I175" i="6"/>
  <c r="I177" i="6" s="1"/>
  <c r="I20" i="6" s="1"/>
  <c r="G196" i="6"/>
  <c r="G198" i="6" s="1"/>
  <c r="G21" i="6" s="1"/>
  <c r="K196" i="6"/>
  <c r="K198" i="6" s="1"/>
  <c r="K21" i="6" s="1"/>
  <c r="I217" i="6"/>
  <c r="I219" i="6" s="1"/>
  <c r="I22" i="6" s="1"/>
  <c r="G238" i="6"/>
  <c r="G240" i="6" s="1"/>
  <c r="G23" i="6" s="1"/>
  <c r="K238" i="6"/>
  <c r="K240" i="6" s="1"/>
  <c r="K23" i="6" s="1"/>
  <c r="H70" i="6"/>
  <c r="H72" i="6" s="1"/>
  <c r="H15" i="6" s="1"/>
  <c r="J91" i="6"/>
  <c r="J93" i="6" s="1"/>
  <c r="J16" i="6" s="1"/>
  <c r="H112" i="6"/>
  <c r="H114" i="6" s="1"/>
  <c r="H17" i="6" s="1"/>
  <c r="J133" i="6"/>
  <c r="J135" i="6" s="1"/>
  <c r="J18" i="6" s="1"/>
  <c r="H154" i="6"/>
  <c r="H156" i="6" s="1"/>
  <c r="H19" i="6" s="1"/>
  <c r="J175" i="6"/>
  <c r="J177" i="6" s="1"/>
  <c r="J20" i="6" s="1"/>
  <c r="H196" i="6"/>
  <c r="H198" i="6" s="1"/>
  <c r="H21" i="6" s="1"/>
  <c r="J217" i="6"/>
  <c r="J219" i="6" s="1"/>
  <c r="J22" i="6" s="1"/>
  <c r="I50" i="6" l="1"/>
  <c r="H367" i="6"/>
  <c r="K26" i="6"/>
  <c r="G50" i="6"/>
  <c r="J367" i="6"/>
  <c r="J29" i="6"/>
  <c r="I367" i="6"/>
  <c r="I29" i="6"/>
  <c r="J346" i="6"/>
  <c r="J28" i="6"/>
  <c r="I346" i="6"/>
  <c r="I28" i="6"/>
  <c r="K346" i="6"/>
  <c r="K28" i="6"/>
  <c r="G346" i="6"/>
  <c r="G28" i="6"/>
  <c r="H346" i="6"/>
  <c r="H28" i="6"/>
  <c r="H325" i="6"/>
  <c r="H27" i="6"/>
  <c r="I325" i="6"/>
  <c r="I27" i="6"/>
  <c r="K325" i="6"/>
  <c r="K27" i="6"/>
  <c r="G325" i="6"/>
  <c r="G27" i="6"/>
  <c r="J304" i="6"/>
  <c r="J26" i="6"/>
  <c r="G283" i="6"/>
  <c r="G25" i="6"/>
  <c r="H283" i="6"/>
  <c r="H25" i="6"/>
  <c r="I283" i="6"/>
  <c r="I25" i="6"/>
  <c r="J283" i="6"/>
  <c r="J25" i="6"/>
  <c r="K283" i="6"/>
  <c r="K25" i="6"/>
  <c r="H240" i="6"/>
  <c r="H50" i="6"/>
  <c r="K70" i="6"/>
  <c r="K72" i="6" s="1"/>
  <c r="K15" i="6" s="1"/>
  <c r="J70" i="6"/>
  <c r="J72" i="6" s="1"/>
  <c r="J15" i="6" s="1"/>
  <c r="I70" i="6"/>
  <c r="I72" i="6" s="1"/>
  <c r="I15" i="6" s="1"/>
  <c r="G115" i="6"/>
  <c r="K199" i="6"/>
  <c r="G157" i="6"/>
  <c r="H157" i="6"/>
  <c r="I220" i="6"/>
  <c r="K157" i="6"/>
  <c r="J199" i="6"/>
  <c r="J115" i="6"/>
  <c r="K262" i="6"/>
  <c r="G220" i="6"/>
  <c r="I157" i="6"/>
  <c r="K94" i="6"/>
  <c r="I262" i="6"/>
  <c r="J220" i="6"/>
  <c r="J136" i="6"/>
  <c r="I94" i="6"/>
  <c r="H262" i="6"/>
  <c r="H178" i="6"/>
  <c r="H94" i="6"/>
  <c r="G262" i="6"/>
  <c r="I199" i="6"/>
  <c r="K136" i="6"/>
  <c r="G94" i="6"/>
  <c r="H199" i="6"/>
  <c r="H115" i="6"/>
  <c r="K241" i="6"/>
  <c r="G199" i="6"/>
  <c r="I136" i="6"/>
  <c r="J241" i="6"/>
  <c r="J157" i="6"/>
  <c r="I241" i="6"/>
  <c r="K178" i="6"/>
  <c r="G136" i="6"/>
  <c r="J262" i="6"/>
  <c r="J178" i="6"/>
  <c r="J94" i="6"/>
  <c r="G241" i="6"/>
  <c r="I178" i="6"/>
  <c r="K115" i="6"/>
  <c r="H220" i="6"/>
  <c r="H136" i="6"/>
  <c r="K220" i="6"/>
  <c r="G178" i="6"/>
  <c r="I115" i="6"/>
  <c r="H73" i="6"/>
  <c r="G73" i="6"/>
  <c r="J30" i="6" l="1"/>
  <c r="K30" i="6"/>
  <c r="G30" i="6"/>
  <c r="I30" i="6"/>
  <c r="H241" i="6"/>
  <c r="H51" i="6" s="1"/>
  <c r="H23" i="6"/>
  <c r="H30" i="6" s="1"/>
  <c r="G51" i="6"/>
  <c r="I73" i="6"/>
  <c r="J73" i="6"/>
  <c r="J51" i="6" s="1"/>
  <c r="K73" i="6"/>
  <c r="K51" i="6" s="1"/>
  <c r="I51" i="6" l="1"/>
  <c r="K44" i="6"/>
  <c r="K45" i="6" s="1"/>
  <c r="H44" i="6"/>
  <c r="J44" i="6"/>
  <c r="J45" i="6" s="1"/>
  <c r="I44" i="6"/>
  <c r="I45" i="6" s="1"/>
  <c r="G44" i="6"/>
  <c r="H48" i="6" l="1"/>
  <c r="H45" i="6"/>
  <c r="G48" i="6"/>
  <c r="G45" i="6"/>
  <c r="J48" i="6"/>
  <c r="I48" i="6"/>
  <c r="K48" i="6"/>
  <c r="G25" i="2"/>
  <c r="F25" i="2"/>
  <c r="E25" i="2"/>
  <c r="D25" i="2"/>
  <c r="D208" i="6" l="1"/>
  <c r="S1" i="6" l="1"/>
  <c r="S260" i="6"/>
  <c r="R260" i="6"/>
  <c r="Q260" i="6"/>
  <c r="P260" i="6"/>
  <c r="O260" i="6"/>
  <c r="N260" i="6"/>
  <c r="M260" i="6"/>
  <c r="L260" i="6"/>
  <c r="F260" i="6"/>
  <c r="S258" i="6"/>
  <c r="R258" i="6"/>
  <c r="Q258" i="6"/>
  <c r="P258" i="6"/>
  <c r="O258" i="6"/>
  <c r="N258" i="6"/>
  <c r="M258" i="6"/>
  <c r="L258" i="6"/>
  <c r="F258" i="6"/>
  <c r="E258" i="6"/>
  <c r="C257" i="6"/>
  <c r="C256" i="6"/>
  <c r="C255" i="6"/>
  <c r="C254" i="6"/>
  <c r="S250" i="6"/>
  <c r="R250" i="6"/>
  <c r="Q250" i="6"/>
  <c r="P250" i="6"/>
  <c r="O250" i="6"/>
  <c r="N250" i="6"/>
  <c r="M250" i="6"/>
  <c r="L250" i="6"/>
  <c r="F250" i="6"/>
  <c r="E250" i="6"/>
  <c r="C250" i="6"/>
  <c r="C245" i="6"/>
  <c r="B243" i="6" s="1"/>
  <c r="B24" i="6" s="1"/>
  <c r="S239" i="6"/>
  <c r="R239" i="6"/>
  <c r="Q239" i="6"/>
  <c r="P239" i="6"/>
  <c r="O239" i="6"/>
  <c r="N239" i="6"/>
  <c r="M239" i="6"/>
  <c r="L239" i="6"/>
  <c r="F239" i="6"/>
  <c r="S237" i="6"/>
  <c r="R237" i="6"/>
  <c r="Q237" i="6"/>
  <c r="P237" i="6"/>
  <c r="O237" i="6"/>
  <c r="N237" i="6"/>
  <c r="M237" i="6"/>
  <c r="L237" i="6"/>
  <c r="F237" i="6"/>
  <c r="E237" i="6"/>
  <c r="C236" i="6"/>
  <c r="C235" i="6"/>
  <c r="C234" i="6"/>
  <c r="C233" i="6"/>
  <c r="S229" i="6"/>
  <c r="R229" i="6"/>
  <c r="Q229" i="6"/>
  <c r="P229" i="6"/>
  <c r="O229" i="6"/>
  <c r="N229" i="6"/>
  <c r="M229" i="6"/>
  <c r="L229" i="6"/>
  <c r="F229" i="6"/>
  <c r="E229" i="6"/>
  <c r="C229" i="6"/>
  <c r="C224" i="6"/>
  <c r="B222" i="6" s="1"/>
  <c r="B23" i="6" s="1"/>
  <c r="S218" i="6"/>
  <c r="R218" i="6"/>
  <c r="Q218" i="6"/>
  <c r="P218" i="6"/>
  <c r="O218" i="6"/>
  <c r="N218" i="6"/>
  <c r="M218" i="6"/>
  <c r="L218" i="6"/>
  <c r="F218" i="6"/>
  <c r="S216" i="6"/>
  <c r="R216" i="6"/>
  <c r="Q216" i="6"/>
  <c r="P216" i="6"/>
  <c r="O216" i="6"/>
  <c r="N216" i="6"/>
  <c r="M216" i="6"/>
  <c r="L216" i="6"/>
  <c r="F216" i="6"/>
  <c r="E216" i="6"/>
  <c r="C215" i="6"/>
  <c r="C214" i="6"/>
  <c r="C213" i="6"/>
  <c r="C212" i="6"/>
  <c r="S208" i="6"/>
  <c r="R208" i="6"/>
  <c r="Q208" i="6"/>
  <c r="P208" i="6"/>
  <c r="O208" i="6"/>
  <c r="N208" i="6"/>
  <c r="M208" i="6"/>
  <c r="L208" i="6"/>
  <c r="F208" i="6"/>
  <c r="E208" i="6"/>
  <c r="C208" i="6"/>
  <c r="C203" i="6"/>
  <c r="B201" i="6" s="1"/>
  <c r="B22" i="6" s="1"/>
  <c r="S197" i="6"/>
  <c r="R197" i="6"/>
  <c r="Q197" i="6"/>
  <c r="P197" i="6"/>
  <c r="O197" i="6"/>
  <c r="N197" i="6"/>
  <c r="M197" i="6"/>
  <c r="L197" i="6"/>
  <c r="F197" i="6"/>
  <c r="S195" i="6"/>
  <c r="R195" i="6"/>
  <c r="Q195" i="6"/>
  <c r="P195" i="6"/>
  <c r="O195" i="6"/>
  <c r="N195" i="6"/>
  <c r="M195" i="6"/>
  <c r="L195" i="6"/>
  <c r="F195" i="6"/>
  <c r="E195" i="6"/>
  <c r="C194" i="6"/>
  <c r="C193" i="6"/>
  <c r="C192" i="6"/>
  <c r="C191" i="6"/>
  <c r="S187" i="6"/>
  <c r="R187" i="6"/>
  <c r="Q187" i="6"/>
  <c r="P187" i="6"/>
  <c r="O187" i="6"/>
  <c r="N187" i="6"/>
  <c r="M187" i="6"/>
  <c r="L187" i="6"/>
  <c r="F187" i="6"/>
  <c r="E187" i="6"/>
  <c r="C187" i="6"/>
  <c r="C182" i="6"/>
  <c r="B180" i="6" s="1"/>
  <c r="B21" i="6" s="1"/>
  <c r="S176" i="6"/>
  <c r="R176" i="6"/>
  <c r="Q176" i="6"/>
  <c r="P176" i="6"/>
  <c r="O176" i="6"/>
  <c r="N176" i="6"/>
  <c r="M176" i="6"/>
  <c r="L176" i="6"/>
  <c r="F176" i="6"/>
  <c r="S174" i="6"/>
  <c r="R174" i="6"/>
  <c r="Q174" i="6"/>
  <c r="P174" i="6"/>
  <c r="O174" i="6"/>
  <c r="N174" i="6"/>
  <c r="M174" i="6"/>
  <c r="L174" i="6"/>
  <c r="F174" i="6"/>
  <c r="E174" i="6"/>
  <c r="C173" i="6"/>
  <c r="C172" i="6"/>
  <c r="C171" i="6"/>
  <c r="C170" i="6"/>
  <c r="S166" i="6"/>
  <c r="R166" i="6"/>
  <c r="Q166" i="6"/>
  <c r="P166" i="6"/>
  <c r="O166" i="6"/>
  <c r="N166" i="6"/>
  <c r="M166" i="6"/>
  <c r="L166" i="6"/>
  <c r="F166" i="6"/>
  <c r="E166" i="6"/>
  <c r="C166" i="6"/>
  <c r="C161" i="6"/>
  <c r="B159" i="6" s="1"/>
  <c r="B20" i="6" s="1"/>
  <c r="S155" i="6"/>
  <c r="R155" i="6"/>
  <c r="Q155" i="6"/>
  <c r="P155" i="6"/>
  <c r="O155" i="6"/>
  <c r="N155" i="6"/>
  <c r="M155" i="6"/>
  <c r="L155" i="6"/>
  <c r="F155" i="6"/>
  <c r="S153" i="6"/>
  <c r="R153" i="6"/>
  <c r="Q153" i="6"/>
  <c r="P153" i="6"/>
  <c r="O153" i="6"/>
  <c r="N153" i="6"/>
  <c r="M153" i="6"/>
  <c r="L153" i="6"/>
  <c r="F153" i="6"/>
  <c r="E153" i="6"/>
  <c r="E155" i="6" s="1"/>
  <c r="C152" i="6"/>
  <c r="C151" i="6"/>
  <c r="C150" i="6"/>
  <c r="C149" i="6"/>
  <c r="S145" i="6"/>
  <c r="R145" i="6"/>
  <c r="Q145" i="6"/>
  <c r="P145" i="6"/>
  <c r="O145" i="6"/>
  <c r="N145" i="6"/>
  <c r="M145" i="6"/>
  <c r="L145" i="6"/>
  <c r="F145" i="6"/>
  <c r="E145" i="6"/>
  <c r="C145" i="6"/>
  <c r="C140" i="6"/>
  <c r="B138" i="6" s="1"/>
  <c r="B19" i="6" s="1"/>
  <c r="S134" i="6"/>
  <c r="R134" i="6"/>
  <c r="Q134" i="6"/>
  <c r="P134" i="6"/>
  <c r="O134" i="6"/>
  <c r="N134" i="6"/>
  <c r="M134" i="6"/>
  <c r="L134" i="6"/>
  <c r="F134" i="6"/>
  <c r="S132" i="6"/>
  <c r="R132" i="6"/>
  <c r="Q132" i="6"/>
  <c r="P132" i="6"/>
  <c r="O132" i="6"/>
  <c r="N132" i="6"/>
  <c r="M132" i="6"/>
  <c r="L132" i="6"/>
  <c r="F132" i="6"/>
  <c r="E132" i="6"/>
  <c r="C131" i="6"/>
  <c r="C130" i="6"/>
  <c r="C129" i="6"/>
  <c r="C128" i="6"/>
  <c r="S124" i="6"/>
  <c r="R124" i="6"/>
  <c r="Q124" i="6"/>
  <c r="P124" i="6"/>
  <c r="O124" i="6"/>
  <c r="N124" i="6"/>
  <c r="M124" i="6"/>
  <c r="L124" i="6"/>
  <c r="F124" i="6"/>
  <c r="E124" i="6"/>
  <c r="C124" i="6"/>
  <c r="C119" i="6"/>
  <c r="B117" i="6" s="1"/>
  <c r="B18" i="6" s="1"/>
  <c r="S113" i="6"/>
  <c r="R113" i="6"/>
  <c r="Q113" i="6"/>
  <c r="P113" i="6"/>
  <c r="O113" i="6"/>
  <c r="N113" i="6"/>
  <c r="M113" i="6"/>
  <c r="L113" i="6"/>
  <c r="F113" i="6"/>
  <c r="S111" i="6"/>
  <c r="R111" i="6"/>
  <c r="Q111" i="6"/>
  <c r="P111" i="6"/>
  <c r="O111" i="6"/>
  <c r="N111" i="6"/>
  <c r="M111" i="6"/>
  <c r="L111" i="6"/>
  <c r="F111" i="6"/>
  <c r="E111" i="6"/>
  <c r="C110" i="6"/>
  <c r="C109" i="6"/>
  <c r="C108" i="6"/>
  <c r="C107" i="6"/>
  <c r="S103" i="6"/>
  <c r="R103" i="6"/>
  <c r="Q103" i="6"/>
  <c r="P103" i="6"/>
  <c r="O103" i="6"/>
  <c r="N103" i="6"/>
  <c r="M103" i="6"/>
  <c r="L103" i="6"/>
  <c r="F103" i="6"/>
  <c r="E103" i="6"/>
  <c r="C103" i="6"/>
  <c r="C98" i="6"/>
  <c r="B96" i="6" s="1"/>
  <c r="B17" i="6" s="1"/>
  <c r="C77" i="6"/>
  <c r="B75" i="6" s="1"/>
  <c r="B16" i="6" s="1"/>
  <c r="C82" i="6"/>
  <c r="E82" i="6"/>
  <c r="F82" i="6"/>
  <c r="L82" i="6"/>
  <c r="M82" i="6"/>
  <c r="N82" i="6"/>
  <c r="O82" i="6"/>
  <c r="P82" i="6"/>
  <c r="Q82" i="6"/>
  <c r="R82" i="6"/>
  <c r="S82" i="6"/>
  <c r="C86" i="6"/>
  <c r="C87" i="6"/>
  <c r="C88" i="6"/>
  <c r="C89" i="6"/>
  <c r="E90" i="6"/>
  <c r="F90" i="6"/>
  <c r="L90" i="6"/>
  <c r="M90" i="6"/>
  <c r="N90" i="6"/>
  <c r="O90" i="6"/>
  <c r="P90" i="6"/>
  <c r="Q90" i="6"/>
  <c r="R90" i="6"/>
  <c r="S90" i="6"/>
  <c r="F92" i="6"/>
  <c r="L92" i="6"/>
  <c r="M92" i="6"/>
  <c r="N92" i="6"/>
  <c r="O92" i="6"/>
  <c r="P92" i="6"/>
  <c r="Q92" i="6"/>
  <c r="R92" i="6"/>
  <c r="S92" i="6"/>
  <c r="C42" i="6"/>
  <c r="C43" i="6"/>
  <c r="C41" i="6"/>
  <c r="F69" i="6"/>
  <c r="C132" i="6" l="1"/>
  <c r="C155" i="6"/>
  <c r="F50" i="6"/>
  <c r="E92" i="6"/>
  <c r="C92" i="6" s="1"/>
  <c r="E176" i="6"/>
  <c r="C176" i="6" s="1"/>
  <c r="E197" i="6"/>
  <c r="C197" i="6" s="1"/>
  <c r="E113" i="6"/>
  <c r="C113" i="6" s="1"/>
  <c r="E218" i="6"/>
  <c r="C218" i="6" s="1"/>
  <c r="E239" i="6"/>
  <c r="C239" i="6" s="1"/>
  <c r="E260" i="6"/>
  <c r="C260" i="6" s="1"/>
  <c r="C258" i="6"/>
  <c r="C237" i="6"/>
  <c r="C216" i="6"/>
  <c r="C195" i="6"/>
  <c r="C174" i="6"/>
  <c r="C153" i="6"/>
  <c r="E134" i="6"/>
  <c r="C134" i="6" s="1"/>
  <c r="C111" i="6"/>
  <c r="C90" i="6"/>
  <c r="C61" i="6"/>
  <c r="L69" i="6"/>
  <c r="L50" i="6" s="1"/>
  <c r="M69" i="6"/>
  <c r="M50" i="6" s="1"/>
  <c r="N69" i="6"/>
  <c r="N50" i="6" s="1"/>
  <c r="O69" i="6"/>
  <c r="O50" i="6" s="1"/>
  <c r="P69" i="6"/>
  <c r="P50" i="6" s="1"/>
  <c r="Q69" i="6"/>
  <c r="Q50" i="6" s="1"/>
  <c r="R69" i="6"/>
  <c r="R50" i="6" s="1"/>
  <c r="S69" i="6"/>
  <c r="S50" i="6" s="1"/>
  <c r="E69" i="6"/>
  <c r="E50" i="6" s="1"/>
  <c r="C68" i="6"/>
  <c r="C67" i="6"/>
  <c r="C66" i="6"/>
  <c r="C65" i="6"/>
  <c r="C64" i="6"/>
  <c r="B258" i="6" l="1"/>
  <c r="B237" i="6"/>
  <c r="B216" i="6"/>
  <c r="B195" i="6"/>
  <c r="B174" i="6"/>
  <c r="B153" i="6"/>
  <c r="B132" i="6"/>
  <c r="B111" i="6"/>
  <c r="B90" i="6"/>
  <c r="B50" i="6"/>
  <c r="B69" i="6"/>
  <c r="C69" i="6"/>
  <c r="C50" i="6" l="1"/>
  <c r="B54" i="6" l="1"/>
  <c r="B15" i="6" s="1"/>
  <c r="F9" i="6"/>
  <c r="L9" i="6"/>
  <c r="M9" i="6"/>
  <c r="N9" i="6"/>
  <c r="O9" i="6"/>
  <c r="P9" i="6"/>
  <c r="Q9" i="6"/>
  <c r="R9" i="6"/>
  <c r="S9" i="6"/>
  <c r="F10" i="6"/>
  <c r="L10" i="6"/>
  <c r="M10" i="6"/>
  <c r="N10" i="6"/>
  <c r="O10" i="6"/>
  <c r="P10" i="6"/>
  <c r="Q10" i="6"/>
  <c r="R10" i="6"/>
  <c r="S10" i="6"/>
  <c r="E10" i="6"/>
  <c r="E9" i="6"/>
  <c r="C32" i="6" l="1"/>
  <c r="C33" i="6"/>
  <c r="C34" i="6"/>
  <c r="C35" i="6"/>
  <c r="C36" i="6"/>
  <c r="E38" i="6"/>
  <c r="F38" i="6"/>
  <c r="L38" i="6"/>
  <c r="M38" i="6"/>
  <c r="N38" i="6"/>
  <c r="O38" i="6"/>
  <c r="P38" i="6"/>
  <c r="Q38" i="6"/>
  <c r="R38" i="6"/>
  <c r="S38" i="6"/>
  <c r="F14" i="6"/>
  <c r="L14" i="6"/>
  <c r="M14" i="6"/>
  <c r="N14" i="6"/>
  <c r="O14" i="6"/>
  <c r="P14" i="6"/>
  <c r="Q14" i="6"/>
  <c r="R14" i="6"/>
  <c r="S14" i="6"/>
  <c r="S71" i="6"/>
  <c r="R71" i="6"/>
  <c r="Q71" i="6"/>
  <c r="P71" i="6"/>
  <c r="O71" i="6"/>
  <c r="N71" i="6"/>
  <c r="M71" i="6"/>
  <c r="L71" i="6"/>
  <c r="F71" i="6"/>
  <c r="S61" i="6"/>
  <c r="R61" i="6"/>
  <c r="Q61" i="6"/>
  <c r="P61" i="6"/>
  <c r="O61" i="6"/>
  <c r="N61" i="6"/>
  <c r="M61" i="6"/>
  <c r="L61" i="6"/>
  <c r="F61" i="6"/>
  <c r="E61" i="6"/>
  <c r="E14" i="6"/>
  <c r="S8" i="6"/>
  <c r="R8" i="6"/>
  <c r="Q8" i="6"/>
  <c r="P8" i="6"/>
  <c r="O8" i="6"/>
  <c r="N8" i="6"/>
  <c r="M8" i="6"/>
  <c r="L8" i="6"/>
  <c r="F8" i="6"/>
  <c r="E8" i="6"/>
  <c r="S301" i="6" l="1"/>
  <c r="S303" i="6" s="1"/>
  <c r="S343" i="6"/>
  <c r="S345" i="6" s="1"/>
  <c r="S280" i="6"/>
  <c r="S282" i="6" s="1"/>
  <c r="S364" i="6"/>
  <c r="S366" i="6" s="1"/>
  <c r="S322" i="6"/>
  <c r="S324" i="6" s="1"/>
  <c r="P280" i="6"/>
  <c r="P282" i="6" s="1"/>
  <c r="P343" i="6"/>
  <c r="P345" i="6" s="1"/>
  <c r="P301" i="6"/>
  <c r="P303" i="6" s="1"/>
  <c r="P322" i="6"/>
  <c r="P324" i="6" s="1"/>
  <c r="P364" i="6"/>
  <c r="P366" i="6" s="1"/>
  <c r="M280" i="6"/>
  <c r="M282" i="6" s="1"/>
  <c r="M301" i="6"/>
  <c r="M303" i="6" s="1"/>
  <c r="M343" i="6"/>
  <c r="M345" i="6" s="1"/>
  <c r="M364" i="6"/>
  <c r="M366" i="6" s="1"/>
  <c r="M322" i="6"/>
  <c r="M324" i="6" s="1"/>
  <c r="Q364" i="6"/>
  <c r="Q366" i="6" s="1"/>
  <c r="Q343" i="6"/>
  <c r="Q345" i="6" s="1"/>
  <c r="Q280" i="6"/>
  <c r="Q282" i="6" s="1"/>
  <c r="Q301" i="6"/>
  <c r="Q303" i="6" s="1"/>
  <c r="Q322" i="6"/>
  <c r="Q324" i="6" s="1"/>
  <c r="R280" i="6"/>
  <c r="R282" i="6" s="1"/>
  <c r="R343" i="6"/>
  <c r="R345" i="6" s="1"/>
  <c r="R322" i="6"/>
  <c r="R324" i="6" s="1"/>
  <c r="R364" i="6"/>
  <c r="R366" i="6" s="1"/>
  <c r="R301" i="6"/>
  <c r="R303" i="6" s="1"/>
  <c r="L322" i="6"/>
  <c r="L324" i="6" s="1"/>
  <c r="L280" i="6"/>
  <c r="L282" i="6" s="1"/>
  <c r="L343" i="6"/>
  <c r="L345" i="6" s="1"/>
  <c r="L301" i="6"/>
  <c r="L303" i="6" s="1"/>
  <c r="L364" i="6"/>
  <c r="L366" i="6" s="1"/>
  <c r="N364" i="6"/>
  <c r="N366" i="6" s="1"/>
  <c r="N343" i="6"/>
  <c r="N345" i="6" s="1"/>
  <c r="N322" i="6"/>
  <c r="N324" i="6" s="1"/>
  <c r="N301" i="6"/>
  <c r="N303" i="6" s="1"/>
  <c r="N280" i="6"/>
  <c r="N282" i="6" s="1"/>
  <c r="F343" i="6"/>
  <c r="F345" i="6" s="1"/>
  <c r="F301" i="6"/>
  <c r="F303" i="6" s="1"/>
  <c r="F322" i="6"/>
  <c r="F324" i="6" s="1"/>
  <c r="F280" i="6"/>
  <c r="F282" i="6" s="1"/>
  <c r="F364" i="6"/>
  <c r="F366" i="6" s="1"/>
  <c r="O301" i="6"/>
  <c r="O303" i="6" s="1"/>
  <c r="O364" i="6"/>
  <c r="O366" i="6" s="1"/>
  <c r="O343" i="6"/>
  <c r="O345" i="6" s="1"/>
  <c r="O280" i="6"/>
  <c r="O282" i="6" s="1"/>
  <c r="O322" i="6"/>
  <c r="O324" i="6" s="1"/>
  <c r="E343" i="6"/>
  <c r="E301" i="6"/>
  <c r="E322" i="6"/>
  <c r="E280" i="6"/>
  <c r="E364" i="6"/>
  <c r="P196" i="6"/>
  <c r="P112" i="6"/>
  <c r="P114" i="6" s="1"/>
  <c r="P17" i="6" s="1"/>
  <c r="P133" i="6"/>
  <c r="P135" i="6" s="1"/>
  <c r="P18" i="6" s="1"/>
  <c r="P259" i="6"/>
  <c r="P261" i="6" s="1"/>
  <c r="P24" i="6" s="1"/>
  <c r="P175" i="6"/>
  <c r="P91" i="6"/>
  <c r="P93" i="6" s="1"/>
  <c r="P16" i="6" s="1"/>
  <c r="P238" i="6"/>
  <c r="P154" i="6"/>
  <c r="P156" i="6" s="1"/>
  <c r="P19" i="6" s="1"/>
  <c r="P70" i="6"/>
  <c r="P217" i="6"/>
  <c r="P219" i="6" s="1"/>
  <c r="P22" i="6" s="1"/>
  <c r="M217" i="6"/>
  <c r="M219" i="6" s="1"/>
  <c r="M22" i="6" s="1"/>
  <c r="M133" i="6"/>
  <c r="M135" i="6" s="1"/>
  <c r="M18" i="6" s="1"/>
  <c r="M196" i="6"/>
  <c r="M112" i="6"/>
  <c r="M114" i="6" s="1"/>
  <c r="M17" i="6" s="1"/>
  <c r="M238" i="6"/>
  <c r="M240" i="6" s="1"/>
  <c r="M23" i="6" s="1"/>
  <c r="M154" i="6"/>
  <c r="M156" i="6" s="1"/>
  <c r="M19" i="6" s="1"/>
  <c r="M259" i="6"/>
  <c r="M175" i="6"/>
  <c r="M177" i="6" s="1"/>
  <c r="M20" i="6" s="1"/>
  <c r="M91" i="6"/>
  <c r="M93" i="6" s="1"/>
  <c r="M16" i="6" s="1"/>
  <c r="M70" i="6"/>
  <c r="M72" i="6" s="1"/>
  <c r="M15" i="6" s="1"/>
  <c r="Q217" i="6"/>
  <c r="Q219" i="6" s="1"/>
  <c r="Q22" i="6" s="1"/>
  <c r="Q133" i="6"/>
  <c r="Q135" i="6" s="1"/>
  <c r="Q18" i="6" s="1"/>
  <c r="Q154" i="6"/>
  <c r="Q70" i="6"/>
  <c r="Q72" i="6" s="1"/>
  <c r="Q15" i="6" s="1"/>
  <c r="Q196" i="6"/>
  <c r="Q112" i="6"/>
  <c r="Q114" i="6" s="1"/>
  <c r="Q17" i="6" s="1"/>
  <c r="Q259" i="6"/>
  <c r="Q261" i="6" s="1"/>
  <c r="Q24" i="6" s="1"/>
  <c r="Q175" i="6"/>
  <c r="Q177" i="6" s="1"/>
  <c r="Q20" i="6" s="1"/>
  <c r="Q91" i="6"/>
  <c r="Q238" i="6"/>
  <c r="Q240" i="6" s="1"/>
  <c r="Q23" i="6" s="1"/>
  <c r="L196" i="6"/>
  <c r="L198" i="6" s="1"/>
  <c r="L21" i="6" s="1"/>
  <c r="L112" i="6"/>
  <c r="L114" i="6" s="1"/>
  <c r="L17" i="6" s="1"/>
  <c r="L217" i="6"/>
  <c r="L219" i="6" s="1"/>
  <c r="L22" i="6" s="1"/>
  <c r="L259" i="6"/>
  <c r="L261" i="6" s="1"/>
  <c r="L24" i="6" s="1"/>
  <c r="L175" i="6"/>
  <c r="L177" i="6" s="1"/>
  <c r="L20" i="6" s="1"/>
  <c r="L91" i="6"/>
  <c r="L93" i="6" s="1"/>
  <c r="L16" i="6" s="1"/>
  <c r="L238" i="6"/>
  <c r="L154" i="6"/>
  <c r="L156" i="6" s="1"/>
  <c r="L19" i="6" s="1"/>
  <c r="L70" i="6"/>
  <c r="L133" i="6"/>
  <c r="L135" i="6" s="1"/>
  <c r="L18" i="6" s="1"/>
  <c r="N238" i="6"/>
  <c r="N154" i="6"/>
  <c r="N156" i="6" s="1"/>
  <c r="N19" i="6" s="1"/>
  <c r="N70" i="6"/>
  <c r="N72" i="6" s="1"/>
  <c r="N15" i="6" s="1"/>
  <c r="N175" i="6"/>
  <c r="N177" i="6" s="1"/>
  <c r="N20" i="6" s="1"/>
  <c r="N217" i="6"/>
  <c r="N219" i="6" s="1"/>
  <c r="N22" i="6" s="1"/>
  <c r="N133" i="6"/>
  <c r="N135" i="6" s="1"/>
  <c r="N18" i="6" s="1"/>
  <c r="N91" i="6"/>
  <c r="N93" i="6" s="1"/>
  <c r="N16" i="6" s="1"/>
  <c r="N196" i="6"/>
  <c r="N198" i="6" s="1"/>
  <c r="N21" i="6" s="1"/>
  <c r="N112" i="6"/>
  <c r="N259" i="6"/>
  <c r="N261" i="6" s="1"/>
  <c r="N24" i="6" s="1"/>
  <c r="R238" i="6"/>
  <c r="R240" i="6" s="1"/>
  <c r="R23" i="6" s="1"/>
  <c r="R154" i="6"/>
  <c r="R156" i="6" s="1"/>
  <c r="R19" i="6" s="1"/>
  <c r="R70" i="6"/>
  <c r="R91" i="6"/>
  <c r="R93" i="6" s="1"/>
  <c r="R16" i="6" s="1"/>
  <c r="R217" i="6"/>
  <c r="R219" i="6" s="1"/>
  <c r="R22" i="6" s="1"/>
  <c r="R133" i="6"/>
  <c r="R135" i="6" s="1"/>
  <c r="R18" i="6" s="1"/>
  <c r="R196" i="6"/>
  <c r="R112" i="6"/>
  <c r="R114" i="6" s="1"/>
  <c r="R17" i="6" s="1"/>
  <c r="R259" i="6"/>
  <c r="R175" i="6"/>
  <c r="R177" i="6" s="1"/>
  <c r="R20" i="6" s="1"/>
  <c r="F259" i="6"/>
  <c r="F175" i="6"/>
  <c r="F177" i="6" s="1"/>
  <c r="F20" i="6" s="1"/>
  <c r="F91" i="6"/>
  <c r="F93" i="6" s="1"/>
  <c r="F16" i="6" s="1"/>
  <c r="F70" i="6"/>
  <c r="F72" i="6" s="1"/>
  <c r="F15" i="6" s="1"/>
  <c r="F196" i="6"/>
  <c r="F198" i="6" s="1"/>
  <c r="F21" i="6" s="1"/>
  <c r="F238" i="6"/>
  <c r="F240" i="6" s="1"/>
  <c r="F23" i="6" s="1"/>
  <c r="F154" i="6"/>
  <c r="F156" i="6" s="1"/>
  <c r="F19" i="6" s="1"/>
  <c r="F112" i="6"/>
  <c r="F114" i="6" s="1"/>
  <c r="F17" i="6" s="1"/>
  <c r="F217" i="6"/>
  <c r="F219" i="6" s="1"/>
  <c r="F22" i="6" s="1"/>
  <c r="F133" i="6"/>
  <c r="F135" i="6" s="1"/>
  <c r="F18" i="6" s="1"/>
  <c r="O259" i="6"/>
  <c r="O261" i="6" s="1"/>
  <c r="O24" i="6" s="1"/>
  <c r="O175" i="6"/>
  <c r="O177" i="6" s="1"/>
  <c r="O20" i="6" s="1"/>
  <c r="O91" i="6"/>
  <c r="O238" i="6"/>
  <c r="O240" i="6" s="1"/>
  <c r="O23" i="6" s="1"/>
  <c r="O154" i="6"/>
  <c r="O156" i="6" s="1"/>
  <c r="O19" i="6" s="1"/>
  <c r="O70" i="6"/>
  <c r="O72" i="6" s="1"/>
  <c r="O15" i="6" s="1"/>
  <c r="O217" i="6"/>
  <c r="O219" i="6" s="1"/>
  <c r="O22" i="6" s="1"/>
  <c r="O133" i="6"/>
  <c r="O135" i="6" s="1"/>
  <c r="O18" i="6" s="1"/>
  <c r="O196" i="6"/>
  <c r="O198" i="6" s="1"/>
  <c r="O21" i="6" s="1"/>
  <c r="O112" i="6"/>
  <c r="O114" i="6" s="1"/>
  <c r="O17" i="6" s="1"/>
  <c r="S259" i="6"/>
  <c r="S175" i="6"/>
  <c r="S177" i="6" s="1"/>
  <c r="S20" i="6" s="1"/>
  <c r="S91" i="6"/>
  <c r="S70" i="6"/>
  <c r="S72" i="6" s="1"/>
  <c r="S15" i="6" s="1"/>
  <c r="S112" i="6"/>
  <c r="S238" i="6"/>
  <c r="S240" i="6" s="1"/>
  <c r="S23" i="6" s="1"/>
  <c r="S154" i="6"/>
  <c r="S156" i="6" s="1"/>
  <c r="S19" i="6" s="1"/>
  <c r="S196" i="6"/>
  <c r="S198" i="6" s="1"/>
  <c r="S21" i="6" s="1"/>
  <c r="S217" i="6"/>
  <c r="S219" i="6" s="1"/>
  <c r="S22" i="6" s="1"/>
  <c r="S133" i="6"/>
  <c r="S135" i="6" s="1"/>
  <c r="S18" i="6" s="1"/>
  <c r="Q93" i="6"/>
  <c r="Q16" i="6" s="1"/>
  <c r="Q198" i="6"/>
  <c r="Q21" i="6" s="1"/>
  <c r="Q156" i="6"/>
  <c r="Q19" i="6" s="1"/>
  <c r="E238" i="6"/>
  <c r="E91" i="6"/>
  <c r="E133" i="6"/>
  <c r="E175" i="6"/>
  <c r="E259" i="6"/>
  <c r="E112" i="6"/>
  <c r="E217" i="6"/>
  <c r="E154" i="6"/>
  <c r="E196" i="6"/>
  <c r="E198" i="6" s="1"/>
  <c r="E21" i="6" s="1"/>
  <c r="N240" i="6"/>
  <c r="N23" i="6" s="1"/>
  <c r="N114" i="6"/>
  <c r="N17" i="6" s="1"/>
  <c r="R261" i="6"/>
  <c r="R24" i="6" s="1"/>
  <c r="R198" i="6"/>
  <c r="R21" i="6" s="1"/>
  <c r="M261" i="6"/>
  <c r="M24" i="6" s="1"/>
  <c r="F261" i="6"/>
  <c r="F24" i="6" s="1"/>
  <c r="O93" i="6"/>
  <c r="O16" i="6" s="1"/>
  <c r="S261" i="6"/>
  <c r="S24" i="6" s="1"/>
  <c r="S114" i="6"/>
  <c r="S17" i="6" s="1"/>
  <c r="S93" i="6"/>
  <c r="S16" i="6" s="1"/>
  <c r="L240" i="6"/>
  <c r="L23" i="6" s="1"/>
  <c r="P240" i="6"/>
  <c r="P23" i="6" s="1"/>
  <c r="P198" i="6"/>
  <c r="P21" i="6" s="1"/>
  <c r="P177" i="6"/>
  <c r="P20" i="6" s="1"/>
  <c r="E70" i="6"/>
  <c r="P72" i="6"/>
  <c r="P15" i="6" s="1"/>
  <c r="P37" i="6"/>
  <c r="P39" i="6" s="1"/>
  <c r="M37" i="6"/>
  <c r="M39" i="6" s="1"/>
  <c r="Q37" i="6"/>
  <c r="Q39" i="6" s="1"/>
  <c r="L72" i="6"/>
  <c r="L15" i="6" s="1"/>
  <c r="L37" i="6"/>
  <c r="L39" i="6" s="1"/>
  <c r="E37" i="6"/>
  <c r="E39" i="6" s="1"/>
  <c r="N37" i="6"/>
  <c r="N39" i="6" s="1"/>
  <c r="R72" i="6"/>
  <c r="R15" i="6" s="1"/>
  <c r="R37" i="6"/>
  <c r="R39" i="6" s="1"/>
  <c r="F37" i="6"/>
  <c r="F39" i="6" s="1"/>
  <c r="O37" i="6"/>
  <c r="O39" i="6" s="1"/>
  <c r="S37" i="6"/>
  <c r="S39" i="6" s="1"/>
  <c r="C38" i="6"/>
  <c r="S29" i="6" l="1"/>
  <c r="S367" i="6"/>
  <c r="S25" i="6"/>
  <c r="S283" i="6"/>
  <c r="S28" i="6"/>
  <c r="S346" i="6"/>
  <c r="S27" i="6"/>
  <c r="S325" i="6"/>
  <c r="S26" i="6"/>
  <c r="S304" i="6"/>
  <c r="O26" i="6"/>
  <c r="O304" i="6"/>
  <c r="N27" i="6"/>
  <c r="N325" i="6"/>
  <c r="L26" i="6"/>
  <c r="L304" i="6"/>
  <c r="R26" i="6"/>
  <c r="R304" i="6"/>
  <c r="R25" i="6"/>
  <c r="R283" i="6"/>
  <c r="Q28" i="6"/>
  <c r="Q346" i="6"/>
  <c r="M28" i="6"/>
  <c r="M346" i="6"/>
  <c r="P27" i="6"/>
  <c r="P325" i="6"/>
  <c r="O25" i="6"/>
  <c r="O283" i="6"/>
  <c r="F29" i="6"/>
  <c r="F367" i="6"/>
  <c r="F28" i="6"/>
  <c r="F346" i="6"/>
  <c r="N28" i="6"/>
  <c r="N346" i="6"/>
  <c r="L28" i="6"/>
  <c r="L346" i="6"/>
  <c r="R29" i="6"/>
  <c r="R367" i="6"/>
  <c r="Q27" i="6"/>
  <c r="Q325" i="6"/>
  <c r="Q29" i="6"/>
  <c r="Q367" i="6"/>
  <c r="M26" i="6"/>
  <c r="M304" i="6"/>
  <c r="P26" i="6"/>
  <c r="P304" i="6"/>
  <c r="O27" i="6"/>
  <c r="O325" i="6"/>
  <c r="O28" i="6"/>
  <c r="O346" i="6"/>
  <c r="F25" i="6"/>
  <c r="F283" i="6"/>
  <c r="N25" i="6"/>
  <c r="N283" i="6"/>
  <c r="N29" i="6"/>
  <c r="N367" i="6"/>
  <c r="L25" i="6"/>
  <c r="L283" i="6"/>
  <c r="R27" i="6"/>
  <c r="R325" i="6"/>
  <c r="Q26" i="6"/>
  <c r="Q304" i="6"/>
  <c r="M27" i="6"/>
  <c r="M325" i="6"/>
  <c r="M25" i="6"/>
  <c r="M283" i="6"/>
  <c r="P28" i="6"/>
  <c r="P346" i="6"/>
  <c r="F26" i="6"/>
  <c r="F304" i="6"/>
  <c r="O29" i="6"/>
  <c r="O367" i="6"/>
  <c r="F27" i="6"/>
  <c r="F325" i="6"/>
  <c r="N26" i="6"/>
  <c r="N304" i="6"/>
  <c r="L29" i="6"/>
  <c r="L367" i="6"/>
  <c r="L27" i="6"/>
  <c r="L30" i="6" s="1"/>
  <c r="L325" i="6"/>
  <c r="R28" i="6"/>
  <c r="R346" i="6"/>
  <c r="Q25" i="6"/>
  <c r="Q283" i="6"/>
  <c r="M29" i="6"/>
  <c r="M367" i="6"/>
  <c r="P29" i="6"/>
  <c r="P367" i="6"/>
  <c r="P25" i="6"/>
  <c r="P283" i="6"/>
  <c r="E282" i="6"/>
  <c r="C280" i="6"/>
  <c r="E324" i="6"/>
  <c r="C322" i="6"/>
  <c r="E303" i="6"/>
  <c r="C301" i="6"/>
  <c r="E366" i="6"/>
  <c r="C364" i="6"/>
  <c r="E345" i="6"/>
  <c r="C343" i="6"/>
  <c r="R30" i="6"/>
  <c r="N30" i="6"/>
  <c r="S30" i="6"/>
  <c r="O30" i="6"/>
  <c r="F30" i="6"/>
  <c r="Q30" i="6"/>
  <c r="P30" i="6"/>
  <c r="P241" i="6"/>
  <c r="S241" i="6"/>
  <c r="F136" i="6"/>
  <c r="R199" i="6"/>
  <c r="Q157" i="6"/>
  <c r="R157" i="6"/>
  <c r="N178" i="6"/>
  <c r="L115" i="6"/>
  <c r="M136" i="6"/>
  <c r="P157" i="6"/>
  <c r="P262" i="6"/>
  <c r="P136" i="6"/>
  <c r="L178" i="6"/>
  <c r="L220" i="6"/>
  <c r="S178" i="6"/>
  <c r="S262" i="6"/>
  <c r="O199" i="6"/>
  <c r="O157" i="6"/>
  <c r="F178" i="6"/>
  <c r="F157" i="6"/>
  <c r="M178" i="6"/>
  <c r="R220" i="6"/>
  <c r="R262" i="6"/>
  <c r="N136" i="6"/>
  <c r="Q241" i="6"/>
  <c r="Q136" i="6"/>
  <c r="L157" i="6"/>
  <c r="O136" i="6"/>
  <c r="M241" i="6"/>
  <c r="O115" i="6"/>
  <c r="O178" i="6"/>
  <c r="R136" i="6"/>
  <c r="L136" i="6"/>
  <c r="P178" i="6"/>
  <c r="L199" i="6"/>
  <c r="S115" i="6"/>
  <c r="S157" i="6"/>
  <c r="F199" i="6"/>
  <c r="F220" i="6"/>
  <c r="M115" i="6"/>
  <c r="M262" i="6"/>
  <c r="R241" i="6"/>
  <c r="N115" i="6"/>
  <c r="Q115" i="6"/>
  <c r="Q199" i="6"/>
  <c r="S136" i="6"/>
  <c r="O262" i="6"/>
  <c r="F262" i="6"/>
  <c r="R115" i="6"/>
  <c r="N241" i="6"/>
  <c r="N262" i="6"/>
  <c r="S199" i="6"/>
  <c r="F115" i="6"/>
  <c r="R178" i="6"/>
  <c r="N199" i="6"/>
  <c r="Q178" i="6"/>
  <c r="M157" i="6"/>
  <c r="P115" i="6"/>
  <c r="L241" i="6"/>
  <c r="O220" i="6"/>
  <c r="P199" i="6"/>
  <c r="P220" i="6"/>
  <c r="L262" i="6"/>
  <c r="S220" i="6"/>
  <c r="O241" i="6"/>
  <c r="F241" i="6"/>
  <c r="M220" i="6"/>
  <c r="N220" i="6"/>
  <c r="N157" i="6"/>
  <c r="Q220" i="6"/>
  <c r="Q262" i="6"/>
  <c r="S94" i="6"/>
  <c r="N94" i="6"/>
  <c r="L94" i="6"/>
  <c r="M94" i="6"/>
  <c r="Q94" i="6"/>
  <c r="R94" i="6"/>
  <c r="P94" i="6"/>
  <c r="O94" i="6"/>
  <c r="F94" i="6"/>
  <c r="C196" i="6"/>
  <c r="M198" i="6"/>
  <c r="M21" i="6" s="1"/>
  <c r="M30" i="6" s="1"/>
  <c r="C217" i="6"/>
  <c r="E219" i="6"/>
  <c r="E22" i="6" s="1"/>
  <c r="C133" i="6"/>
  <c r="E135" i="6"/>
  <c r="E18" i="6" s="1"/>
  <c r="C112" i="6"/>
  <c r="E114" i="6"/>
  <c r="E17" i="6" s="1"/>
  <c r="E93" i="6"/>
  <c r="E16" i="6" s="1"/>
  <c r="C91" i="6"/>
  <c r="E199" i="6"/>
  <c r="C259" i="6"/>
  <c r="E261" i="6"/>
  <c r="E24" i="6" s="1"/>
  <c r="C238" i="6"/>
  <c r="E240" i="6"/>
  <c r="E23" i="6" s="1"/>
  <c r="C154" i="6"/>
  <c r="E156" i="6"/>
  <c r="E19" i="6" s="1"/>
  <c r="C175" i="6"/>
  <c r="E177" i="6"/>
  <c r="E20" i="6" s="1"/>
  <c r="C70" i="6"/>
  <c r="O73" i="6"/>
  <c r="R73" i="6"/>
  <c r="Q73" i="6"/>
  <c r="P73" i="6"/>
  <c r="N73" i="6"/>
  <c r="M73" i="6"/>
  <c r="L73" i="6"/>
  <c r="F73" i="6"/>
  <c r="S73" i="6"/>
  <c r="C37" i="6"/>
  <c r="C39" i="6"/>
  <c r="P51" i="6" l="1"/>
  <c r="L51" i="6"/>
  <c r="E29" i="6"/>
  <c r="C29" i="6" s="1"/>
  <c r="C366" i="6"/>
  <c r="E367" i="6"/>
  <c r="E27" i="6"/>
  <c r="C27" i="6" s="1"/>
  <c r="C324" i="6"/>
  <c r="E325" i="6"/>
  <c r="E28" i="6"/>
  <c r="C28" i="6" s="1"/>
  <c r="C345" i="6"/>
  <c r="E346" i="6"/>
  <c r="E26" i="6"/>
  <c r="C26" i="6" s="1"/>
  <c r="C303" i="6"/>
  <c r="E304" i="6"/>
  <c r="E25" i="6"/>
  <c r="C25" i="6" s="1"/>
  <c r="C282" i="6"/>
  <c r="E283" i="6"/>
  <c r="S51" i="6"/>
  <c r="N51" i="6"/>
  <c r="O51" i="6"/>
  <c r="Q51" i="6"/>
  <c r="F51" i="6"/>
  <c r="R51" i="6"/>
  <c r="C17" i="6"/>
  <c r="C22" i="6"/>
  <c r="C20" i="6"/>
  <c r="C18" i="6"/>
  <c r="C23" i="6"/>
  <c r="M199" i="6"/>
  <c r="M51" i="6" s="1"/>
  <c r="C19" i="6"/>
  <c r="C24" i="6"/>
  <c r="P44" i="6"/>
  <c r="C198" i="6"/>
  <c r="C177" i="6"/>
  <c r="E178" i="6"/>
  <c r="C240" i="6"/>
  <c r="E241" i="6"/>
  <c r="C114" i="6"/>
  <c r="E115" i="6"/>
  <c r="C219" i="6"/>
  <c r="E220" i="6"/>
  <c r="C156" i="6"/>
  <c r="E157" i="6"/>
  <c r="C261" i="6"/>
  <c r="E262" i="6"/>
  <c r="C135" i="6"/>
  <c r="E136" i="6"/>
  <c r="C93" i="6"/>
  <c r="E94" i="6"/>
  <c r="P48" i="6" l="1"/>
  <c r="P45" i="6"/>
  <c r="F44" i="6"/>
  <c r="O44" i="6"/>
  <c r="R44" i="6"/>
  <c r="Q44" i="6"/>
  <c r="C21" i="6"/>
  <c r="N44" i="6"/>
  <c r="L44" i="6"/>
  <c r="S44" i="6"/>
  <c r="F48" i="6" l="1"/>
  <c r="F45" i="6"/>
  <c r="N48" i="6"/>
  <c r="N45" i="6"/>
  <c r="S48" i="6"/>
  <c r="S45" i="6"/>
  <c r="Q48" i="6"/>
  <c r="Q45" i="6"/>
  <c r="O48" i="6"/>
  <c r="O45" i="6"/>
  <c r="L48" i="6"/>
  <c r="L45" i="6"/>
  <c r="R48" i="6"/>
  <c r="R45" i="6"/>
  <c r="M44" i="6"/>
  <c r="M45" i="6" s="1"/>
  <c r="M48" i="6" l="1"/>
  <c r="E72" i="6"/>
  <c r="E15" i="6" s="1"/>
  <c r="C72" i="6" l="1"/>
  <c r="E73" i="6"/>
  <c r="E51" i="6" s="1"/>
  <c r="E71" i="6"/>
  <c r="C71" i="6" s="1"/>
  <c r="E44" i="6" l="1"/>
  <c r="C16" i="6"/>
  <c r="C15" i="6"/>
  <c r="E48" i="6" l="1"/>
  <c r="E45" i="6"/>
  <c r="C30" i="6"/>
  <c r="C51" i="6" s="1"/>
  <c r="C44" i="6" l="1"/>
  <c r="C45" i="6" s="1"/>
  <c r="C46" i="6" l="1"/>
  <c r="C48" i="6" s="1"/>
</calcChain>
</file>

<file path=xl/sharedStrings.xml><?xml version="1.0" encoding="utf-8"?>
<sst xmlns="http://schemas.openxmlformats.org/spreadsheetml/2006/main" count="485" uniqueCount="126">
  <si>
    <t>Type</t>
  </si>
  <si>
    <t>OrgType</t>
  </si>
  <si>
    <t>Salaries (excl. overheads)</t>
  </si>
  <si>
    <t>Equipment (excl. overheads)</t>
  </si>
  <si>
    <t>Other costs (events, traveling, accommodation, etc.)</t>
  </si>
  <si>
    <t>External services (e.g. consultancy and other services)</t>
  </si>
  <si>
    <t>Cost without overhead</t>
  </si>
  <si>
    <t>Overheads</t>
  </si>
  <si>
    <t>Total excl. overheads</t>
  </si>
  <si>
    <t>Total incl. overheads</t>
  </si>
  <si>
    <t>Aalborg University</t>
  </si>
  <si>
    <t>Copenhagen Business School</t>
  </si>
  <si>
    <t>IT University of Copenhagen</t>
  </si>
  <si>
    <t>Roskilde University</t>
  </si>
  <si>
    <t>Technical University of Denmark</t>
  </si>
  <si>
    <t>University of Copenhagen</t>
  </si>
  <si>
    <t>University of Southern Denmark</t>
  </si>
  <si>
    <t>Aarhus University</t>
  </si>
  <si>
    <t>FORCE Technology</t>
  </si>
  <si>
    <t>Technological Institute</t>
  </si>
  <si>
    <t>DBI Fire and Security</t>
  </si>
  <si>
    <t xml:space="preserve">Svendborg International Maritime Academy - SIMAC </t>
  </si>
  <si>
    <t>Maritime and Polytechnic College  - MARTEC</t>
  </si>
  <si>
    <t>Copenhagen School of Marine Engineering and Technology Management - MSK</t>
  </si>
  <si>
    <t>(type name - or choose from drop-down)</t>
  </si>
  <si>
    <t>Role</t>
  </si>
  <si>
    <t>OrgRole</t>
  </si>
  <si>
    <t>Contributor</t>
  </si>
  <si>
    <t>Overhead</t>
  </si>
  <si>
    <t>Budget</t>
  </si>
  <si>
    <t>Lead partner</t>
  </si>
  <si>
    <t>Not contacted</t>
  </si>
  <si>
    <t>Work package name</t>
  </si>
  <si>
    <t>Institutioner</t>
  </si>
  <si>
    <t>StartEndDate</t>
  </si>
  <si>
    <t>2019 1H</t>
  </si>
  <si>
    <t>2019 2H</t>
  </si>
  <si>
    <t>2020 1H</t>
  </si>
  <si>
    <t>2020 2H</t>
  </si>
  <si>
    <t>2021 1H</t>
  </si>
  <si>
    <t>2021 2H</t>
  </si>
  <si>
    <t>2022 1H</t>
  </si>
  <si>
    <t>2022 2H</t>
  </si>
  <si>
    <t>2023 1H</t>
  </si>
  <si>
    <t>2023 2H</t>
  </si>
  <si>
    <t>Aktivitetstype</t>
  </si>
  <si>
    <t>Experimental development - using existing knowledge</t>
  </si>
  <si>
    <t>Industrial research - generating new knowledge</t>
  </si>
  <si>
    <t>Activity type</t>
  </si>
  <si>
    <t>(last period)</t>
  </si>
  <si>
    <t>Timing (start - end)</t>
  </si>
  <si>
    <t>(start period)</t>
  </si>
  <si>
    <t>(type or use drop-down)</t>
  </si>
  <si>
    <t>(use drop-down)</t>
  </si>
  <si>
    <t>ProjectManagement</t>
  </si>
  <si>
    <t>Total costs</t>
  </si>
  <si>
    <t>Invited but unconfirmed</t>
  </si>
  <si>
    <t>Private funds and other investors</t>
  </si>
  <si>
    <t>Investment rate from Innovationsfonden</t>
  </si>
  <si>
    <t>OrgSize</t>
  </si>
  <si>
    <t>SME</t>
  </si>
  <si>
    <t>Large</t>
  </si>
  <si>
    <t>If GTS: Fill in current cost-factor</t>
  </si>
  <si>
    <t>Industrial research - SME</t>
  </si>
  <si>
    <t>Experimental development - SME</t>
  </si>
  <si>
    <t>Industrial research - Large</t>
  </si>
  <si>
    <t>Experimental development - Large</t>
  </si>
  <si>
    <t>Academia overhead 44% (DK) or 20% (Non-DK)</t>
  </si>
  <si>
    <t>Partner / Organisation</t>
  </si>
  <si>
    <t>Max kr from Innovationsfonden</t>
  </si>
  <si>
    <t>Instructions</t>
  </si>
  <si>
    <t>General instructions</t>
  </si>
  <si>
    <t>Support</t>
  </si>
  <si>
    <t xml:space="preserve">
Contact ShippingLab secretariat for questions on the budget template: rk@shippinglab.dk</t>
  </si>
  <si>
    <t>UndistributedFunding</t>
  </si>
  <si>
    <t>ProjectManagementText</t>
  </si>
  <si>
    <t>Click "+" to expand</t>
  </si>
  <si>
    <t>COSTS</t>
  </si>
  <si>
    <t>INVESTMENTS</t>
  </si>
  <si>
    <t>PARTNERS</t>
  </si>
  <si>
    <t>Max investment (in kr) from Innovationsfonden</t>
  </si>
  <si>
    <t>Max investment (in %) from Innovationsfonden</t>
  </si>
  <si>
    <t>Project balance (= 0)</t>
  </si>
  <si>
    <t>Net investment per partner</t>
  </si>
  <si>
    <t>DK: GTS Institute</t>
  </si>
  <si>
    <t>DK: Private non-profit organisation or foundation</t>
  </si>
  <si>
    <t>DK: University</t>
  </si>
  <si>
    <t>DK: Other public Institution/authority (not research-institutions)</t>
  </si>
  <si>
    <t>DK: Other governmental research organisation (incl. sector research institute)</t>
  </si>
  <si>
    <t>DK: Public non-profit organisation or foundation</t>
  </si>
  <si>
    <t>Non-DK: University</t>
  </si>
  <si>
    <t>Non DK: Other research institution</t>
  </si>
  <si>
    <t>DK: University college, Academy of professional higher education, Maritime educational institution</t>
  </si>
  <si>
    <t>Max investment by Innovationsfonden for industrial research</t>
  </si>
  <si>
    <t>Max investment by Innovationsfonden for experimental development</t>
  </si>
  <si>
    <t>BUDGET SUMMARY</t>
  </si>
  <si>
    <t>SELF-FUNDING</t>
  </si>
  <si>
    <t>Total self-funding (incl. overheads)</t>
  </si>
  <si>
    <t>Total self-funding (excl. overheads)</t>
  </si>
  <si>
    <t>Partners direct investment (cash to partnership)</t>
  </si>
  <si>
    <t>Other investments</t>
  </si>
  <si>
    <t>PROJECT TITLE</t>
  </si>
  <si>
    <t>Project costs per partner</t>
  </si>
  <si>
    <t>Total project</t>
  </si>
  <si>
    <t>Partners own contribution to budget (in-kind hours, expenses)</t>
  </si>
  <si>
    <t>Total direct investments</t>
  </si>
  <si>
    <t>https://innovationsfonden.dk/sites/default/files/guidelines_for_grand_solutions_2018_-_uk_12022018_final.pdf</t>
  </si>
  <si>
    <t>If private enterprise: Fill in size - Large or SME (&lt;250 employees and &lt;50 MM€/yr)</t>
  </si>
  <si>
    <t>Recipient of the financial support from partnership</t>
  </si>
  <si>
    <r>
      <t xml:space="preserve">
This is a simplified version of the Innovation Fund Denmark 'Grand Solutions' budget template. It is intended to be used as an initial budget template for the ShippingLab application to the Innovation Fund Denmark in August 2018. 
Return the completed budget template to the ShippingLab secretariat no later than June 25 2018.
</t>
    </r>
    <r>
      <rPr>
        <b/>
        <u/>
        <sz val="11"/>
        <color theme="1"/>
        <rFont val="Arial"/>
        <family val="2"/>
      </rPr>
      <t>Step-by-step instructions</t>
    </r>
    <r>
      <rPr>
        <b/>
        <sz val="11"/>
        <color theme="1"/>
        <rFont val="Arial"/>
        <family val="2"/>
      </rPr>
      <t>:</t>
    </r>
    <r>
      <rPr>
        <sz val="11"/>
        <color theme="1"/>
        <rFont val="Arial"/>
        <family val="2"/>
      </rPr>
      <t xml:space="preserve">
1. Start by filling out the section with partner information ('Partners').
2. Fill out information for each work package that you intend to include as part of your project ('Work Package Budget'). Total project costs are automatically calculated by summation of all the WPs. See budgetting principles below. 
3. Fill out partner's own contribution to overall budget in terms of in-kind hours or expenses ('Self-funding').
4. Assess the need for external funding from the Innovation Fund Denmark, from external private funds, or from the consortium partners directly (cash investment to the partnership) ('Investments').
5. Finally: balance your request for funding. Funding from the Innovation Fund Denmark cannot exceed certain limits per partner (see below) and cannot exceed 50% overall for the full project. If your budget does not balance, re-assess project scope, partners' own contribution to the project, or seek additional funding from other investors. 
</t>
    </r>
    <r>
      <rPr>
        <b/>
        <u/>
        <sz val="11"/>
        <color theme="1"/>
        <rFont val="Arial"/>
        <family val="2"/>
      </rPr>
      <t>General comments</t>
    </r>
    <r>
      <rPr>
        <b/>
        <sz val="11"/>
        <color theme="1"/>
        <rFont val="Arial"/>
        <family val="2"/>
      </rPr>
      <t>:</t>
    </r>
    <r>
      <rPr>
        <sz val="11"/>
        <color theme="1"/>
        <rFont val="Arial"/>
        <family val="2"/>
      </rPr>
      <t xml:space="preserve">
1. Cells with a yellow background must be filled in manually. Grey cells will be filled in automatically.
2. Copy/pasting or dragging in text or figures may lead to corruption of the embedded coding and operation failure of the budget.</t>
    </r>
  </si>
  <si>
    <t>http://ec.europa.eu/competition/state_aid/legislation/de_minimis_regulation_en.pdf</t>
  </si>
  <si>
    <t>Budgetting principles - A summary of instructions from 'Innovation Fund Denmark' etc</t>
  </si>
  <si>
    <t xml:space="preserve">Overall, the request for funding from the Innovation Fund Denmark cannot exceed 50% for the project to be included in the ShippingLab application. 
Project-management costs must be added for each work package in the direct salary costs. Based on experience from previous public-private partnerships, approximately 7,5% of total project costs will be required to cover the administration of ShippingLab. Partners must add their own project management and administration costs in addition.
Undistributed funding is added to the overall application (10%) to cover additional scope or unforseen expenses during the project.
</t>
  </si>
  <si>
    <t xml:space="preserve">Disclaimer! This a write-up of the key budgetting principles. Partners are encouraged to consult the official guidelines from Innovation Fund Denmark before signing the final investment agreement with the Innovation Fund Denmark. This agreement will be made between partners and the Innovation Fund Denmark directly when funding has been approved (ca Oct/Nov 2018). Links to the guidelines and 'de minimis' rules can be found here: </t>
  </si>
  <si>
    <t xml:space="preserve">DK: Private </t>
  </si>
  <si>
    <t>DK: Private (de minimis aid)</t>
  </si>
  <si>
    <t xml:space="preserve">Non DK: Private </t>
  </si>
  <si>
    <t>Non-DK: Private (de minimis aid)</t>
  </si>
  <si>
    <t>Hourly rate equal to 'de minimis' state aid using 750 DKK</t>
  </si>
  <si>
    <t xml:space="preserve">
The budget must include all direct project costs, i.e. costs directly attributable to the project, regardless of whether the partners seek to have those costs covered by Innovation Fund Denmark or whether these will be borne by the project participants themselves.
The Innovation Fund Denmark supports direct project costs such as salaries and direct project-related costs. Direct project-related costs for staff salaries must be calculated according to the actual salary costs and not a fixed hourly rate. Direct project-related costs include the following cost types: equipment (equipment, materials etc.), other costs (events, travelling, accommodation etc.), external services (e.g. consultancy and other services) and indirect costs that are not included in the overhead calculations.
Direct salary costs include actual salary costs, calculated on the basis of the annual gross salary, incl. pension, insurance, holiday pay etc. To calculate the gross hourly salary an annual total of 1,628 man hours for a full time employee is used. The calculated gross hourly salary per employee must be not exceed DKK 1,000. Compensation of costs for overtime, sick pay, leave of absence etc. may not be included in the calculation.
Private enterprises may choose to use the "de minimis" rules when budgetting. This way, you can use a flat rate of pay per hour of DKK 750 when budgeting, instead of an hourly pay rate based on the actual salary costs. Investment rate from the Innovation Fund Denmark is reduced by 15 per centage points. If you have no costs except salary, the "de minimis" rules becomes an advantage, if your hourly pay rate is less than 525/600 DKK (for SMEs doing "Experimental development"/"Industrial research") or less than 468/576 DKK (for large companies). You must comply with EU Commission "de minimis" rules for state aid (maximum 200,000 EUR in state aid in the current and the two preceding financial years; linked enterprises are considered as one; special rules for certain sectors like road transport, agriculture, fisheries). 
All project partners are obligated to ensure time registration of the employees participating in the project. 
Maximum share of the project costs that may be covered by the Innovation Fund Denmark depends on whether a private enterprise is an SME (small and medium-sized enterprises), partly on whether the activities under the project count as "Industrial research", where the focus is on acquisition of new knowledge and skills and their utilisation, or as "Experimental development", where the focus is on utilisation of existing knowledge.
</t>
  </si>
  <si>
    <t>Requested funding from Innovationsfonden (incl. undistributed funding)</t>
  </si>
  <si>
    <t>Hourly rate</t>
  </si>
  <si>
    <t>Total hours</t>
  </si>
  <si>
    <t>NOTE: Edit work package budgets in the detailed specification from Row 56+</t>
  </si>
  <si>
    <t>Project management ShippingLab (0%)</t>
  </si>
  <si>
    <t>Rev7.1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</si>
</sst>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kr.&quot;_-;\-* #,##0.00\ &quot;kr.&quot;_-;_-* &quot;-&quot;??\ &quot;kr.&quot;_-;_-@_-"/>
    <numFmt numFmtId="164" formatCode="_ &quot;kr.&quot;\ * #,##0_ ;_ &quot;kr.&quot;\ * \-#,##0_ ;_ &quot;kr.&quot;\ * &quot;-&quot;_ ;_ @_ "/>
    <numFmt numFmtId="165" formatCode="_ &quot;kr.&quot;\ * #,##0_ ;_ &quot;kr.&quot;\ * \-#,##0_ ;_ ;_ @_ "/>
    <numFmt numFmtId="166" formatCode="0%;0%;"/>
    <numFmt numFmtId="167" formatCode="_ &quot;kr.&quot;\ * #,##0_ ;_ &quot;kr.&quot;\ * \-#,##0_ ;_ &quot;kr.&quot;\ * &quot;0&quot;_ ;_ @_ "/>
  </numFmts>
  <fonts count="31" x14ac:knownFonts="1">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b/>
      <u/>
      <sz val="11"/>
      <color theme="1"/>
      <name val="Calibri"/>
      <family val="2"/>
      <scheme val="minor"/>
    </font>
    <font>
      <i/>
      <sz val="10"/>
      <color theme="1"/>
      <name val="Arial"/>
      <family val="2"/>
    </font>
    <font>
      <b/>
      <u/>
      <sz val="14"/>
      <color theme="1"/>
      <name val="Arial"/>
      <family val="2"/>
    </font>
    <font>
      <b/>
      <sz val="10"/>
      <color theme="1"/>
      <name val="Arial"/>
      <family val="2"/>
    </font>
    <font>
      <b/>
      <sz val="10"/>
      <color theme="0"/>
      <name val="Arial"/>
      <family val="2"/>
    </font>
    <font>
      <sz val="10"/>
      <color theme="1"/>
      <name val="Arial"/>
      <family val="2"/>
    </font>
    <font>
      <b/>
      <sz val="14"/>
      <color theme="1"/>
      <name val="Arial"/>
      <family val="2"/>
    </font>
    <font>
      <b/>
      <sz val="14"/>
      <color theme="0"/>
      <name val="Arial"/>
      <family val="2"/>
    </font>
    <font>
      <sz val="8"/>
      <color theme="1"/>
      <name val="Arial"/>
      <family val="2"/>
    </font>
    <font>
      <sz val="8"/>
      <color theme="0"/>
      <name val="Arial"/>
      <family val="2"/>
    </font>
    <font>
      <sz val="8"/>
      <name val="Arial"/>
      <family val="2"/>
    </font>
    <font>
      <b/>
      <u/>
      <sz val="8"/>
      <color theme="1"/>
      <name val="Arial"/>
      <family val="2"/>
    </font>
    <font>
      <i/>
      <sz val="10"/>
      <color theme="0" tint="-0.499984740745262"/>
      <name val="Arial"/>
      <family val="2"/>
    </font>
    <font>
      <i/>
      <sz val="8"/>
      <color theme="0" tint="-0.499984740745262"/>
      <name val="Arial"/>
      <family val="2"/>
    </font>
    <font>
      <sz val="11"/>
      <color theme="0" tint="-0.499984740745262"/>
      <name val="Arial"/>
      <family val="2"/>
    </font>
    <font>
      <sz val="8"/>
      <color theme="0" tint="-0.499984740745262"/>
      <name val="Arial"/>
      <family val="2"/>
    </font>
    <font>
      <b/>
      <sz val="16"/>
      <color theme="0"/>
      <name val="Arial"/>
      <family val="2"/>
    </font>
    <font>
      <b/>
      <u/>
      <sz val="12"/>
      <color theme="1"/>
      <name val="Arial"/>
      <family val="2"/>
    </font>
    <font>
      <b/>
      <sz val="10"/>
      <name val="Arial"/>
      <family val="2"/>
    </font>
    <font>
      <sz val="10"/>
      <name val="Arial"/>
      <family val="2"/>
    </font>
    <font>
      <b/>
      <sz val="11"/>
      <color theme="1"/>
      <name val="Arial"/>
      <family val="2"/>
    </font>
    <font>
      <b/>
      <sz val="11"/>
      <color theme="0"/>
      <name val="Arial"/>
      <family val="2"/>
    </font>
    <font>
      <b/>
      <u/>
      <sz val="11"/>
      <color theme="1"/>
      <name val="Arial"/>
      <family val="2"/>
    </font>
    <font>
      <u/>
      <sz val="11"/>
      <color theme="10"/>
      <name val="Calibri"/>
      <family val="2"/>
      <scheme val="minor"/>
    </font>
    <font>
      <sz val="9"/>
      <color theme="0" tint="-0.499984740745262"/>
      <name val="Arial"/>
      <family val="2"/>
    </font>
    <font>
      <b/>
      <sz val="8"/>
      <color theme="0"/>
      <name val="Arial"/>
      <family val="2"/>
    </font>
    <font>
      <i/>
      <sz val="8"/>
      <color theme="1"/>
      <name val="Arial"/>
      <family val="2"/>
    </font>
  </fonts>
  <fills count="9">
    <fill>
      <patternFill patternType="none"/>
    </fill>
    <fill>
      <patternFill patternType="gray125"/>
    </fill>
    <fill>
      <patternFill patternType="solid">
        <fgColor theme="0" tint="-4.9958800012207406E-2"/>
        <bgColor indexed="64"/>
      </patternFill>
    </fill>
    <fill>
      <patternFill patternType="solid">
        <fgColor theme="0" tint="-4.9989318521683403E-2"/>
        <bgColor indexed="64"/>
      </patternFill>
    </fill>
    <fill>
      <patternFill patternType="solid">
        <fgColor rgb="FF249448"/>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s>
  <borders count="26">
    <border>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right/>
      <top style="thin">
        <color auto="1"/>
      </top>
      <bottom/>
      <diagonal/>
    </border>
    <border>
      <left/>
      <right style="thin">
        <color auto="1"/>
      </right>
      <top/>
      <bottom/>
      <diagonal/>
    </border>
    <border>
      <left style="thin">
        <color auto="1"/>
      </left>
      <right/>
      <top style="thin">
        <color auto="1"/>
      </top>
      <bottom style="medium">
        <color indexed="64"/>
      </bottom>
      <diagonal/>
    </border>
    <border>
      <left style="thin">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indexed="64"/>
      </right>
      <top/>
      <bottom style="thin">
        <color indexed="64"/>
      </bottom>
      <diagonal/>
    </border>
  </borders>
  <cellStyleXfs count="5">
    <xf numFmtId="0" fontId="0" fillId="0" borderId="0"/>
    <xf numFmtId="0" fontId="1" fillId="0" borderId="0"/>
    <xf numFmtId="44" fontId="2" fillId="0" borderId="0" applyFont="0" applyFill="0" applyBorder="0" applyAlignment="0" applyProtection="0"/>
    <xf numFmtId="9" fontId="2" fillId="0" borderId="0" applyFont="0" applyFill="0" applyBorder="0" applyAlignment="0" applyProtection="0"/>
    <xf numFmtId="0" fontId="27" fillId="0" borderId="0" applyNumberFormat="0" applyFill="0" applyBorder="0" applyAlignment="0" applyProtection="0"/>
  </cellStyleXfs>
  <cellXfs count="148">
    <xf numFmtId="0" fontId="0" fillId="0" borderId="0" xfId="0"/>
    <xf numFmtId="0" fontId="3" fillId="0" borderId="0" xfId="0" applyFont="1"/>
    <xf numFmtId="0" fontId="4" fillId="0" borderId="0" xfId="0" applyFont="1"/>
    <xf numFmtId="0" fontId="11" fillId="4" borderId="3" xfId="1" applyFont="1" applyFill="1" applyBorder="1" applyAlignment="1" applyProtection="1">
      <alignment horizontal="left" vertical="center"/>
    </xf>
    <xf numFmtId="0" fontId="8" fillId="4" borderId="5" xfId="1" applyFont="1" applyFill="1" applyBorder="1" applyAlignment="1" applyProtection="1">
      <alignment horizontal="left"/>
    </xf>
    <xf numFmtId="0" fontId="9" fillId="5" borderId="6" xfId="1" applyFont="1" applyFill="1" applyBorder="1" applyAlignment="1" applyProtection="1">
      <alignment horizontal="left" vertical="center"/>
    </xf>
    <xf numFmtId="0" fontId="9" fillId="5" borderId="7" xfId="1" applyFont="1" applyFill="1" applyBorder="1" applyAlignment="1" applyProtection="1">
      <alignment horizontal="left" vertical="center"/>
    </xf>
    <xf numFmtId="0" fontId="9" fillId="5" borderId="8" xfId="1" applyFont="1" applyFill="1" applyBorder="1" applyAlignment="1" applyProtection="1">
      <alignment horizontal="left" vertical="center"/>
    </xf>
    <xf numFmtId="0" fontId="9" fillId="5" borderId="9" xfId="1" applyFont="1" applyFill="1" applyBorder="1" applyAlignment="1" applyProtection="1">
      <alignment horizontal="left" vertical="center"/>
    </xf>
    <xf numFmtId="0" fontId="0" fillId="7" borderId="0" xfId="0" applyFill="1"/>
    <xf numFmtId="0" fontId="8" fillId="4" borderId="3" xfId="1" applyFont="1" applyFill="1" applyBorder="1" applyAlignment="1" applyProtection="1">
      <alignment horizontal="right" vertical="center"/>
    </xf>
    <xf numFmtId="0" fontId="8" fillId="4" borderId="0" xfId="1" applyFont="1" applyFill="1" applyBorder="1" applyAlignment="1" applyProtection="1">
      <alignment horizontal="left"/>
    </xf>
    <xf numFmtId="0" fontId="9" fillId="5" borderId="2" xfId="1" applyFont="1" applyFill="1" applyBorder="1" applyAlignment="1" applyProtection="1">
      <alignment horizontal="left" vertical="center"/>
    </xf>
    <xf numFmtId="0" fontId="9" fillId="5" borderId="5" xfId="1" applyFont="1" applyFill="1" applyBorder="1" applyAlignment="1" applyProtection="1">
      <alignment horizontal="left" vertical="center"/>
    </xf>
    <xf numFmtId="0" fontId="9" fillId="5" borderId="1" xfId="1" applyFont="1" applyFill="1" applyBorder="1" applyAlignment="1" applyProtection="1">
      <alignment horizontal="left" vertical="center"/>
    </xf>
    <xf numFmtId="0" fontId="9" fillId="5" borderId="12" xfId="1" applyFont="1" applyFill="1" applyBorder="1" applyAlignment="1" applyProtection="1">
      <alignment horizontal="left" vertical="center"/>
    </xf>
    <xf numFmtId="0" fontId="8" fillId="4" borderId="2" xfId="1" applyFont="1" applyFill="1" applyBorder="1" applyAlignment="1" applyProtection="1">
      <alignment horizontal="left"/>
    </xf>
    <xf numFmtId="164" fontId="9" fillId="6" borderId="6" xfId="2" applyNumberFormat="1" applyFont="1" applyFill="1" applyBorder="1" applyAlignment="1" applyProtection="1">
      <alignment horizontal="left" vertical="center"/>
      <protection locked="0"/>
    </xf>
    <xf numFmtId="164" fontId="9" fillId="6" borderId="8" xfId="2" applyNumberFormat="1" applyFont="1" applyFill="1" applyBorder="1" applyAlignment="1" applyProtection="1">
      <alignment horizontal="left" vertical="center"/>
      <protection locked="0"/>
    </xf>
    <xf numFmtId="164" fontId="9" fillId="6" borderId="13" xfId="2" applyNumberFormat="1" applyFont="1" applyFill="1" applyBorder="1" applyAlignment="1" applyProtection="1">
      <alignment horizontal="left" vertical="center"/>
      <protection locked="0"/>
    </xf>
    <xf numFmtId="0" fontId="9" fillId="5" borderId="13" xfId="1" applyFont="1" applyFill="1" applyBorder="1" applyAlignment="1" applyProtection="1">
      <alignment horizontal="left" vertical="center"/>
    </xf>
    <xf numFmtId="164" fontId="9" fillId="5" borderId="13" xfId="2" applyNumberFormat="1" applyFont="1" applyFill="1" applyBorder="1" applyAlignment="1" applyProtection="1">
      <alignment horizontal="left" vertical="center"/>
    </xf>
    <xf numFmtId="0" fontId="13" fillId="4" borderId="6" xfId="1" applyFont="1" applyFill="1" applyBorder="1" applyAlignment="1" applyProtection="1">
      <alignment horizontal="center" vertical="center" wrapText="1"/>
    </xf>
    <xf numFmtId="0" fontId="1" fillId="0" borderId="0" xfId="0" applyFont="1" applyBorder="1" applyAlignment="1"/>
    <xf numFmtId="0" fontId="1" fillId="0" borderId="0" xfId="0" applyFont="1" applyAlignment="1"/>
    <xf numFmtId="0" fontId="1" fillId="0" borderId="0" xfId="0" applyFont="1" applyAlignment="1">
      <alignment wrapText="1"/>
    </xf>
    <xf numFmtId="0" fontId="9" fillId="5" borderId="14" xfId="1" applyFont="1" applyFill="1" applyBorder="1" applyAlignment="1" applyProtection="1">
      <alignment horizontal="left" vertical="center"/>
    </xf>
    <xf numFmtId="164" fontId="9" fillId="5" borderId="9" xfId="2" applyNumberFormat="1" applyFont="1" applyFill="1" applyBorder="1" applyAlignment="1" applyProtection="1">
      <alignment horizontal="left" vertical="center"/>
    </xf>
    <xf numFmtId="164" fontId="9" fillId="6" borderId="9" xfId="2" applyNumberFormat="1" applyFont="1" applyFill="1" applyBorder="1" applyAlignment="1" applyProtection="1">
      <alignment horizontal="left" vertical="center"/>
      <protection locked="0"/>
    </xf>
    <xf numFmtId="9" fontId="0" fillId="0" borderId="0" xfId="0" applyNumberFormat="1"/>
    <xf numFmtId="9" fontId="0" fillId="0" borderId="0" xfId="3" applyFont="1"/>
    <xf numFmtId="0" fontId="18" fillId="0" borderId="0" xfId="0" applyFont="1" applyBorder="1" applyAlignment="1">
      <alignment horizontal="right"/>
    </xf>
    <xf numFmtId="0" fontId="21" fillId="2" borderId="0" xfId="1" applyFont="1" applyFill="1" applyBorder="1" applyProtection="1"/>
    <xf numFmtId="0" fontId="0" fillId="0" borderId="0" xfId="0" applyAlignment="1"/>
    <xf numFmtId="0" fontId="0" fillId="3" borderId="0" xfId="0" applyFill="1" applyBorder="1" applyAlignment="1"/>
    <xf numFmtId="0" fontId="8" fillId="4" borderId="2" xfId="1" applyFont="1" applyFill="1" applyBorder="1" applyAlignment="1" applyProtection="1">
      <alignment horizontal="left" vertical="center" wrapText="1"/>
    </xf>
    <xf numFmtId="0" fontId="1" fillId="6" borderId="1" xfId="1" applyFont="1" applyFill="1" applyBorder="1" applyAlignment="1" applyProtection="1">
      <alignment horizontal="left" vertical="top" wrapText="1"/>
    </xf>
    <xf numFmtId="0" fontId="1" fillId="6" borderId="5" xfId="1" applyFont="1" applyFill="1" applyBorder="1" applyAlignment="1" applyProtection="1">
      <alignment horizontal="left" vertical="top" wrapText="1"/>
    </xf>
    <xf numFmtId="0" fontId="21" fillId="2" borderId="0" xfId="1" applyFont="1" applyFill="1" applyBorder="1" applyAlignment="1" applyProtection="1"/>
    <xf numFmtId="0" fontId="20" fillId="4" borderId="3" xfId="1" applyFont="1" applyFill="1" applyBorder="1" applyAlignment="1" applyProtection="1">
      <alignment horizontal="center" vertical="center"/>
    </xf>
    <xf numFmtId="0" fontId="5" fillId="3" borderId="0" xfId="1" applyFont="1" applyFill="1" applyBorder="1" applyAlignment="1" applyProtection="1"/>
    <xf numFmtId="0" fontId="9" fillId="3" borderId="0" xfId="1" applyFont="1" applyFill="1" applyBorder="1" applyAlignment="1" applyProtection="1">
      <alignment horizontal="left"/>
    </xf>
    <xf numFmtId="0" fontId="0" fillId="3" borderId="0" xfId="0" applyFill="1" applyBorder="1" applyAlignment="1">
      <alignment horizontal="left"/>
    </xf>
    <xf numFmtId="0" fontId="13" fillId="4" borderId="5" xfId="1" applyFont="1" applyFill="1" applyBorder="1" applyAlignment="1" applyProtection="1">
      <alignment horizontal="center"/>
    </xf>
    <xf numFmtId="164" fontId="12" fillId="6" borderId="6" xfId="2" applyNumberFormat="1" applyFont="1" applyFill="1" applyBorder="1" applyAlignment="1" applyProtection="1">
      <alignment horizontal="left" vertical="center"/>
      <protection locked="0"/>
    </xf>
    <xf numFmtId="164" fontId="12" fillId="6" borderId="13" xfId="2" applyNumberFormat="1" applyFont="1" applyFill="1" applyBorder="1" applyAlignment="1" applyProtection="1">
      <alignment horizontal="left" vertical="center"/>
      <protection locked="0"/>
    </xf>
    <xf numFmtId="164" fontId="12" fillId="6" borderId="9" xfId="2" applyNumberFormat="1" applyFont="1" applyFill="1" applyBorder="1" applyAlignment="1" applyProtection="1">
      <alignment horizontal="left" vertical="center"/>
      <protection locked="0"/>
    </xf>
    <xf numFmtId="0" fontId="7" fillId="5" borderId="17" xfId="1" applyFont="1" applyFill="1" applyBorder="1" applyAlignment="1" applyProtection="1">
      <alignment horizontal="left" vertical="center"/>
    </xf>
    <xf numFmtId="164" fontId="7" fillId="5" borderId="18" xfId="2" applyNumberFormat="1" applyFont="1" applyFill="1" applyBorder="1" applyAlignment="1" applyProtection="1">
      <alignment horizontal="left" vertical="center"/>
    </xf>
    <xf numFmtId="164" fontId="7" fillId="5" borderId="19" xfId="2" applyNumberFormat="1" applyFont="1" applyFill="1" applyBorder="1" applyAlignment="1" applyProtection="1">
      <alignment horizontal="left" vertical="center"/>
    </xf>
    <xf numFmtId="0" fontId="7" fillId="5" borderId="20" xfId="1" applyFont="1" applyFill="1" applyBorder="1" applyAlignment="1" applyProtection="1">
      <alignment horizontal="left" vertical="center"/>
    </xf>
    <xf numFmtId="164" fontId="7" fillId="6" borderId="18" xfId="2" applyNumberFormat="1" applyFont="1" applyFill="1" applyBorder="1" applyAlignment="1" applyProtection="1">
      <alignment horizontal="left" vertical="center"/>
      <protection locked="0"/>
    </xf>
    <xf numFmtId="166" fontId="1" fillId="6" borderId="9" xfId="3" applyNumberFormat="1" applyFont="1" applyFill="1" applyBorder="1" applyAlignment="1"/>
    <xf numFmtId="0" fontId="9" fillId="5" borderId="6" xfId="1" applyFont="1" applyFill="1" applyBorder="1" applyAlignment="1" applyProtection="1">
      <alignment horizontal="left" vertical="center" indent="1"/>
    </xf>
    <xf numFmtId="0" fontId="9" fillId="5" borderId="9" xfId="1" applyFont="1" applyFill="1" applyBorder="1" applyAlignment="1" applyProtection="1">
      <alignment horizontal="left" vertical="center" indent="1"/>
    </xf>
    <xf numFmtId="0" fontId="7" fillId="5" borderId="6" xfId="1" applyFont="1" applyFill="1" applyBorder="1" applyAlignment="1" applyProtection="1">
      <alignment horizontal="left" vertical="center"/>
    </xf>
    <xf numFmtId="0" fontId="14" fillId="5" borderId="4" xfId="1" applyFont="1" applyFill="1" applyBorder="1" applyAlignment="1" applyProtection="1">
      <alignment horizontal="right" vertical="center"/>
    </xf>
    <xf numFmtId="0" fontId="23" fillId="5" borderId="4" xfId="1" applyFont="1" applyFill="1" applyBorder="1" applyAlignment="1" applyProtection="1">
      <alignment horizontal="right" vertical="center"/>
    </xf>
    <xf numFmtId="0" fontId="23" fillId="5" borderId="4" xfId="1" applyFont="1" applyFill="1" applyBorder="1" applyAlignment="1" applyProtection="1">
      <alignment horizontal="right" vertical="center" wrapText="1"/>
    </xf>
    <xf numFmtId="167" fontId="1" fillId="6" borderId="6" xfId="3" applyNumberFormat="1" applyFont="1" applyFill="1" applyBorder="1" applyAlignment="1">
      <alignment vertical="center"/>
    </xf>
    <xf numFmtId="164" fontId="1" fillId="6" borderId="6" xfId="3" applyNumberFormat="1" applyFont="1" applyFill="1" applyBorder="1" applyAlignment="1">
      <alignment vertical="center"/>
    </xf>
    <xf numFmtId="166" fontId="1" fillId="6" borderId="9" xfId="3" applyNumberFormat="1" applyFont="1" applyFill="1" applyBorder="1" applyAlignment="1">
      <alignment vertical="center"/>
    </xf>
    <xf numFmtId="167" fontId="1" fillId="6" borderId="15" xfId="3" applyNumberFormat="1" applyFont="1" applyFill="1" applyBorder="1" applyAlignment="1">
      <alignment vertical="center"/>
    </xf>
    <xf numFmtId="164" fontId="17" fillId="3" borderId="0" xfId="1" applyNumberFormat="1" applyFont="1" applyFill="1" applyBorder="1" applyAlignment="1" applyProtection="1">
      <alignment horizontal="right" vertical="center"/>
    </xf>
    <xf numFmtId="0" fontId="12" fillId="8" borderId="4" xfId="0" applyFont="1" applyFill="1" applyBorder="1" applyAlignment="1">
      <alignment horizontal="center" vertical="center" wrapText="1"/>
    </xf>
    <xf numFmtId="0" fontId="12" fillId="8" borderId="4" xfId="0" applyFont="1" applyFill="1" applyBorder="1" applyAlignment="1">
      <alignment vertical="center"/>
    </xf>
    <xf numFmtId="0" fontId="12" fillId="8" borderId="4" xfId="0" applyFont="1" applyFill="1" applyBorder="1" applyAlignment="1">
      <alignment vertical="center" wrapText="1"/>
    </xf>
    <xf numFmtId="0" fontId="12" fillId="8" borderId="6" xfId="0" applyFont="1" applyFill="1" applyBorder="1" applyAlignment="1">
      <alignment vertical="center"/>
    </xf>
    <xf numFmtId="164" fontId="9" fillId="8" borderId="6" xfId="2" applyNumberFormat="1" applyFont="1" applyFill="1" applyBorder="1" applyAlignment="1" applyProtection="1">
      <alignment horizontal="left" vertical="center"/>
      <protection locked="0"/>
    </xf>
    <xf numFmtId="164" fontId="9" fillId="8" borderId="7" xfId="2" applyNumberFormat="1" applyFont="1" applyFill="1" applyBorder="1" applyAlignment="1" applyProtection="1">
      <alignment horizontal="left" vertical="center"/>
      <protection locked="0"/>
    </xf>
    <xf numFmtId="164" fontId="9" fillId="8" borderId="8" xfId="2" applyNumberFormat="1" applyFont="1" applyFill="1" applyBorder="1" applyAlignment="1" applyProtection="1">
      <alignment horizontal="left" vertical="center"/>
      <protection locked="0"/>
    </xf>
    <xf numFmtId="164" fontId="9" fillId="8" borderId="9" xfId="2" applyNumberFormat="1" applyFont="1" applyFill="1" applyBorder="1" applyAlignment="1" applyProtection="1">
      <alignment horizontal="left" vertical="center"/>
      <protection locked="0"/>
    </xf>
    <xf numFmtId="0" fontId="14" fillId="8" borderId="2" xfId="0" applyFont="1" applyFill="1" applyBorder="1" applyAlignment="1">
      <alignment vertical="center"/>
    </xf>
    <xf numFmtId="0" fontId="23" fillId="5" borderId="3" xfId="1" applyFont="1" applyFill="1" applyBorder="1" applyAlignment="1" applyProtection="1">
      <alignment horizontal="right" vertical="center"/>
    </xf>
    <xf numFmtId="0" fontId="23" fillId="5" borderId="3" xfId="1" applyFont="1" applyFill="1" applyBorder="1" applyAlignment="1" applyProtection="1">
      <alignment horizontal="right" vertical="center" wrapText="1"/>
    </xf>
    <xf numFmtId="0" fontId="6" fillId="0" borderId="0" xfId="1" applyFont="1" applyFill="1" applyBorder="1" applyAlignment="1" applyProtection="1"/>
    <xf numFmtId="0" fontId="7" fillId="0" borderId="0" xfId="1" applyFont="1" applyFill="1" applyBorder="1" applyAlignment="1" applyProtection="1">
      <alignment horizontal="left" vertical="center"/>
    </xf>
    <xf numFmtId="0" fontId="5" fillId="0" borderId="0" xfId="1" applyFont="1" applyFill="1" applyBorder="1" applyAlignment="1" applyProtection="1"/>
    <xf numFmtId="0" fontId="10" fillId="0" borderId="0" xfId="1" applyFont="1" applyFill="1" applyBorder="1" applyAlignment="1" applyProtection="1"/>
    <xf numFmtId="0" fontId="8" fillId="0" borderId="16" xfId="1" applyFont="1" applyFill="1" applyBorder="1" applyAlignment="1" applyProtection="1">
      <alignment horizontal="right" vertical="center"/>
    </xf>
    <xf numFmtId="0" fontId="8" fillId="0" borderId="16" xfId="1" applyFont="1" applyFill="1" applyBorder="1" applyAlignment="1" applyProtection="1">
      <alignment horizontal="right" vertical="center" wrapText="1"/>
    </xf>
    <xf numFmtId="0" fontId="13" fillId="0" borderId="16" xfId="1" applyFont="1" applyFill="1" applyBorder="1" applyAlignment="1" applyProtection="1">
      <alignment horizontal="right" vertical="center"/>
    </xf>
    <xf numFmtId="9" fontId="17" fillId="0" borderId="0" xfId="1" applyNumberFormat="1" applyFont="1" applyFill="1" applyBorder="1" applyAlignment="1" applyProtection="1">
      <alignment horizontal="right" vertical="top"/>
    </xf>
    <xf numFmtId="0" fontId="1" fillId="0" borderId="0" xfId="0" applyFont="1" applyFill="1" applyAlignment="1"/>
    <xf numFmtId="0" fontId="17" fillId="0" borderId="0" xfId="1" applyFont="1" applyFill="1" applyBorder="1" applyAlignment="1" applyProtection="1">
      <alignment horizontal="right" vertical="top"/>
    </xf>
    <xf numFmtId="9" fontId="17" fillId="0" borderId="0" xfId="1" applyNumberFormat="1" applyFont="1" applyFill="1" applyBorder="1" applyAlignment="1" applyProtection="1">
      <alignment horizontal="center" vertical="top"/>
    </xf>
    <xf numFmtId="0" fontId="1" fillId="0" borderId="0" xfId="0" applyFont="1" applyFill="1" applyBorder="1" applyAlignment="1"/>
    <xf numFmtId="164" fontId="5" fillId="0" borderId="0" xfId="1" applyNumberFormat="1" applyFont="1" applyFill="1" applyBorder="1" applyAlignment="1" applyProtection="1"/>
    <xf numFmtId="0" fontId="16" fillId="0" borderId="0" xfId="1" applyFont="1" applyFill="1" applyBorder="1" applyAlignment="1" applyProtection="1">
      <alignment horizontal="right"/>
    </xf>
    <xf numFmtId="0" fontId="16" fillId="0" borderId="0" xfId="1" applyFont="1" applyFill="1" applyBorder="1" applyAlignment="1" applyProtection="1"/>
    <xf numFmtId="0" fontId="17" fillId="0" borderId="0" xfId="1" quotePrefix="1" applyFont="1" applyFill="1" applyBorder="1" applyAlignment="1" applyProtection="1"/>
    <xf numFmtId="0" fontId="17" fillId="0" borderId="0" xfId="1" quotePrefix="1" applyFont="1" applyFill="1" applyBorder="1" applyAlignment="1" applyProtection="1">
      <alignment vertical="top"/>
    </xf>
    <xf numFmtId="0" fontId="9" fillId="0" borderId="11" xfId="1" applyFont="1" applyFill="1" applyBorder="1" applyAlignment="1" applyProtection="1"/>
    <xf numFmtId="0" fontId="22" fillId="0" borderId="0" xfId="1" applyFont="1" applyFill="1" applyBorder="1" applyAlignment="1" applyProtection="1">
      <alignment horizontal="left"/>
    </xf>
    <xf numFmtId="165" fontId="19" fillId="0" borderId="0" xfId="2" applyNumberFormat="1" applyFont="1" applyFill="1" applyBorder="1" applyAlignment="1" applyProtection="1">
      <alignment horizontal="left" vertical="top"/>
    </xf>
    <xf numFmtId="0" fontId="13" fillId="0" borderId="16" xfId="1" applyFont="1" applyFill="1" applyBorder="1" applyAlignment="1" applyProtection="1">
      <alignment horizontal="center"/>
    </xf>
    <xf numFmtId="164" fontId="9" fillId="0" borderId="16" xfId="2" applyNumberFormat="1" applyFont="1" applyFill="1" applyBorder="1" applyAlignment="1" applyProtection="1">
      <alignment horizontal="left" vertical="center"/>
      <protection locked="0"/>
    </xf>
    <xf numFmtId="164" fontId="7" fillId="0" borderId="16" xfId="2" applyNumberFormat="1" applyFont="1" applyFill="1" applyBorder="1" applyAlignment="1" applyProtection="1">
      <alignment horizontal="left" vertical="center"/>
      <protection locked="0"/>
    </xf>
    <xf numFmtId="164" fontId="12" fillId="0" borderId="16" xfId="2" applyNumberFormat="1" applyFont="1" applyFill="1" applyBorder="1" applyAlignment="1" applyProtection="1">
      <alignment horizontal="left" vertical="center"/>
      <protection locked="0"/>
    </xf>
    <xf numFmtId="164" fontId="7" fillId="0" borderId="16" xfId="2" applyNumberFormat="1" applyFont="1" applyFill="1" applyBorder="1" applyAlignment="1" applyProtection="1">
      <alignment horizontal="left" vertical="center"/>
    </xf>
    <xf numFmtId="9" fontId="17" fillId="0" borderId="0" xfId="1" applyNumberFormat="1" applyFont="1" applyFill="1" applyBorder="1" applyAlignment="1" applyProtection="1">
      <alignment horizontal="left" vertical="top"/>
    </xf>
    <xf numFmtId="164" fontId="9" fillId="0" borderId="21" xfId="2" applyNumberFormat="1" applyFont="1" applyFill="1" applyBorder="1" applyAlignment="1" applyProtection="1">
      <alignment horizontal="left" vertical="center"/>
      <protection locked="0"/>
    </xf>
    <xf numFmtId="0" fontId="18" fillId="0" borderId="0" xfId="0" applyFont="1" applyFill="1" applyBorder="1" applyAlignment="1">
      <alignment horizontal="right"/>
    </xf>
    <xf numFmtId="0" fontId="18" fillId="0" borderId="0" xfId="0" applyFont="1" applyFill="1" applyBorder="1" applyAlignment="1"/>
    <xf numFmtId="0" fontId="2" fillId="0" borderId="0" xfId="0" applyFont="1" applyAlignment="1">
      <alignment horizontal="center" vertical="center" textRotation="90"/>
    </xf>
    <xf numFmtId="164" fontId="7" fillId="0" borderId="0" xfId="2" applyNumberFormat="1" applyFont="1" applyFill="1" applyBorder="1" applyAlignment="1" applyProtection="1">
      <alignment horizontal="left" vertical="center"/>
      <protection locked="0"/>
    </xf>
    <xf numFmtId="0" fontId="7" fillId="0" borderId="21" xfId="1" applyFont="1" applyFill="1" applyBorder="1" applyAlignment="1" applyProtection="1">
      <alignment horizontal="left" vertical="center"/>
    </xf>
    <xf numFmtId="164" fontId="7" fillId="0" borderId="21" xfId="2" applyNumberFormat="1" applyFont="1" applyFill="1" applyBorder="1" applyAlignment="1" applyProtection="1">
      <alignment horizontal="left" vertical="center"/>
      <protection locked="0"/>
    </xf>
    <xf numFmtId="164" fontId="7" fillId="0" borderId="21" xfId="2" applyNumberFormat="1" applyFont="1" applyFill="1" applyBorder="1" applyAlignment="1" applyProtection="1">
      <alignment horizontal="left" vertical="center"/>
    </xf>
    <xf numFmtId="0" fontId="8" fillId="4" borderId="3" xfId="1" applyFont="1" applyFill="1" applyBorder="1" applyAlignment="1" applyProtection="1">
      <alignment horizontal="left" vertical="center"/>
    </xf>
    <xf numFmtId="0" fontId="12" fillId="0" borderId="0" xfId="0" applyFont="1" applyFill="1" applyBorder="1" applyAlignment="1">
      <alignment vertical="top"/>
    </xf>
    <xf numFmtId="0" fontId="15" fillId="0" borderId="0" xfId="1" applyFont="1" applyFill="1" applyBorder="1" applyAlignment="1" applyProtection="1">
      <alignment vertical="top"/>
    </xf>
    <xf numFmtId="14" fontId="8" fillId="4" borderId="3" xfId="1" applyNumberFormat="1" applyFont="1" applyFill="1" applyBorder="1" applyAlignment="1" applyProtection="1">
      <alignment horizontal="right" vertical="center"/>
    </xf>
    <xf numFmtId="0" fontId="7" fillId="5" borderId="15" xfId="1" applyFont="1" applyFill="1" applyBorder="1" applyAlignment="1" applyProtection="1">
      <alignment horizontal="left" vertical="center"/>
    </xf>
    <xf numFmtId="164" fontId="28" fillId="3" borderId="6" xfId="1" applyNumberFormat="1" applyFont="1" applyFill="1" applyBorder="1" applyAlignment="1" applyProtection="1">
      <alignment horizontal="right" vertical="center"/>
    </xf>
    <xf numFmtId="0" fontId="1" fillId="6" borderId="24" xfId="1" quotePrefix="1" applyFont="1" applyFill="1" applyBorder="1" applyAlignment="1" applyProtection="1">
      <alignment horizontal="left" vertical="top" wrapText="1"/>
    </xf>
    <xf numFmtId="0" fontId="27" fillId="6" borderId="5" xfId="4" quotePrefix="1" applyFill="1" applyBorder="1" applyAlignment="1" applyProtection="1">
      <alignment horizontal="left" vertical="top" wrapText="1"/>
    </xf>
    <xf numFmtId="0" fontId="27" fillId="6" borderId="24" xfId="4" quotePrefix="1" applyFill="1" applyBorder="1" applyAlignment="1" applyProtection="1">
      <alignment horizontal="left" vertical="top" wrapText="1"/>
    </xf>
    <xf numFmtId="0" fontId="9" fillId="6" borderId="24" xfId="1" quotePrefix="1" applyFont="1" applyFill="1" applyBorder="1" applyAlignment="1" applyProtection="1">
      <alignment horizontal="left" vertical="top" wrapText="1"/>
    </xf>
    <xf numFmtId="0" fontId="29" fillId="4" borderId="3" xfId="1" applyFont="1" applyFill="1" applyBorder="1" applyAlignment="1" applyProtection="1">
      <alignment horizontal="right" vertical="center"/>
    </xf>
    <xf numFmtId="0" fontId="14" fillId="8" borderId="2" xfId="0" applyFont="1" applyFill="1" applyBorder="1" applyAlignment="1">
      <alignment vertical="center"/>
    </xf>
    <xf numFmtId="0" fontId="9" fillId="5" borderId="8" xfId="1" applyFont="1" applyFill="1" applyBorder="1" applyAlignment="1" applyProtection="1">
      <alignment horizontal="left" vertical="center" indent="1"/>
    </xf>
    <xf numFmtId="164" fontId="12" fillId="0" borderId="11" xfId="2" applyNumberFormat="1" applyFont="1" applyFill="1" applyBorder="1" applyAlignment="1" applyProtection="1">
      <alignment horizontal="left" vertical="center"/>
      <protection locked="0"/>
    </xf>
    <xf numFmtId="0" fontId="13" fillId="4" borderId="6" xfId="1" applyFont="1" applyFill="1" applyBorder="1" applyAlignment="1" applyProtection="1">
      <alignment horizontal="center"/>
    </xf>
    <xf numFmtId="165" fontId="19" fillId="3" borderId="7" xfId="2" applyNumberFormat="1" applyFont="1" applyFill="1" applyBorder="1" applyAlignment="1" applyProtection="1">
      <alignment horizontal="left" vertical="center"/>
    </xf>
    <xf numFmtId="0" fontId="30" fillId="0" borderId="0" xfId="1" applyFont="1" applyFill="1" applyBorder="1" applyAlignment="1" applyProtection="1">
      <alignment vertical="center"/>
    </xf>
    <xf numFmtId="164" fontId="19" fillId="3" borderId="1" xfId="1" applyNumberFormat="1" applyFont="1" applyFill="1" applyBorder="1" applyAlignment="1" applyProtection="1">
      <alignment horizontal="right" vertical="center"/>
    </xf>
    <xf numFmtId="164" fontId="19" fillId="3" borderId="23" xfId="1" applyNumberFormat="1" applyFont="1" applyFill="1" applyBorder="1" applyAlignment="1" applyProtection="1">
      <alignment horizontal="right" vertical="center"/>
    </xf>
    <xf numFmtId="0" fontId="12" fillId="0" borderId="0" xfId="0" applyFont="1" applyAlignment="1">
      <alignment vertical="center"/>
    </xf>
    <xf numFmtId="164" fontId="19" fillId="3" borderId="5" xfId="1" applyNumberFormat="1" applyFont="1" applyFill="1" applyBorder="1" applyAlignment="1" applyProtection="1">
      <alignment horizontal="right" vertical="center"/>
    </xf>
    <xf numFmtId="164" fontId="19" fillId="3" borderId="25" xfId="1" applyNumberFormat="1" applyFont="1" applyFill="1" applyBorder="1" applyAlignment="1" applyProtection="1">
      <alignment horizontal="right" vertical="center"/>
    </xf>
    <xf numFmtId="0" fontId="19" fillId="3" borderId="8" xfId="1" applyNumberFormat="1" applyFont="1" applyFill="1" applyBorder="1" applyAlignment="1" applyProtection="1">
      <alignment horizontal="right" vertical="center"/>
    </xf>
    <xf numFmtId="0" fontId="7" fillId="5" borderId="18" xfId="1" applyFont="1" applyFill="1" applyBorder="1" applyAlignment="1" applyProtection="1">
      <alignment horizontal="left" vertical="center"/>
    </xf>
    <xf numFmtId="164" fontId="9" fillId="6" borderId="18" xfId="2" applyNumberFormat="1" applyFont="1" applyFill="1" applyBorder="1" applyAlignment="1" applyProtection="1">
      <alignment horizontal="left" vertical="center"/>
      <protection locked="0"/>
    </xf>
    <xf numFmtId="0" fontId="8" fillId="4" borderId="3" xfId="1" quotePrefix="1" applyFont="1" applyFill="1" applyBorder="1" applyAlignment="1" applyProtection="1">
      <alignment horizontal="left" vertical="center"/>
    </xf>
    <xf numFmtId="0" fontId="14" fillId="8" borderId="2" xfId="0" applyFont="1" applyFill="1" applyBorder="1" applyAlignment="1">
      <alignment vertical="center"/>
    </xf>
    <xf numFmtId="0" fontId="0" fillId="8" borderId="4" xfId="0" applyFill="1" applyBorder="1" applyAlignment="1">
      <alignment vertical="center"/>
    </xf>
    <xf numFmtId="0" fontId="14" fillId="8" borderId="3" xfId="0" applyFont="1" applyFill="1" applyBorder="1" applyAlignment="1">
      <alignment vertical="center"/>
    </xf>
    <xf numFmtId="0" fontId="1" fillId="8" borderId="4" xfId="0" applyFont="1" applyFill="1" applyBorder="1" applyAlignment="1"/>
    <xf numFmtId="0" fontId="25" fillId="4" borderId="10" xfId="1" applyFont="1" applyFill="1" applyBorder="1" applyAlignment="1" applyProtection="1">
      <alignment horizontal="center" vertical="center" textRotation="90"/>
    </xf>
    <xf numFmtId="0" fontId="0" fillId="0" borderId="0" xfId="0" applyBorder="1" applyAlignment="1">
      <alignment horizontal="center" vertical="center" textRotation="90"/>
    </xf>
    <xf numFmtId="0" fontId="0" fillId="0" borderId="0" xfId="0" applyBorder="1" applyAlignment="1"/>
    <xf numFmtId="0" fontId="0" fillId="0" borderId="0" xfId="0" applyAlignment="1"/>
    <xf numFmtId="0" fontId="2" fillId="0" borderId="0" xfId="0" applyFont="1" applyAlignment="1">
      <alignment horizontal="center" vertical="center" textRotation="90"/>
    </xf>
    <xf numFmtId="0" fontId="2" fillId="0" borderId="22" xfId="0" applyFont="1" applyBorder="1" applyAlignment="1">
      <alignment horizontal="center" vertical="center" textRotation="90"/>
    </xf>
    <xf numFmtId="0" fontId="25" fillId="4" borderId="23" xfId="1" applyFont="1" applyFill="1" applyBorder="1" applyAlignment="1" applyProtection="1">
      <alignment horizontal="center" vertical="center" textRotation="90"/>
    </xf>
    <xf numFmtId="0" fontId="25" fillId="4" borderId="11" xfId="1" applyFont="1" applyFill="1" applyBorder="1" applyAlignment="1" applyProtection="1">
      <alignment horizontal="center" vertical="center" textRotation="90"/>
    </xf>
    <xf numFmtId="0" fontId="0" fillId="0" borderId="11" xfId="0" applyBorder="1" applyAlignment="1">
      <alignment horizontal="center" vertical="center" textRotation="90"/>
    </xf>
  </cellXfs>
  <cellStyles count="5">
    <cellStyle name="Currency" xfId="2" builtinId="4"/>
    <cellStyle name="Hyperlink" xfId="4" builtinId="8"/>
    <cellStyle name="Normal" xfId="0" builtinId="0"/>
    <cellStyle name="Normal 4" xfId="1"/>
    <cellStyle name="Percent" xfId="3" builtinId="5"/>
  </cellStyles>
  <dxfs count="5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2494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302560</xdr:colOff>
      <xdr:row>14</xdr:row>
      <xdr:rowOff>241487</xdr:rowOff>
    </xdr:from>
    <xdr:to>
      <xdr:col>2</xdr:col>
      <xdr:colOff>391864</xdr:colOff>
      <xdr:row>14</xdr:row>
      <xdr:rowOff>3311022</xdr:rowOff>
    </xdr:to>
    <xdr:pic>
      <xdr:nvPicPr>
        <xdr:cNvPr id="3" name="Picture 2"/>
        <xdr:cNvPicPr>
          <a:picLocks noChangeAspect="1"/>
        </xdr:cNvPicPr>
      </xdr:nvPicPr>
      <xdr:blipFill>
        <a:blip xmlns:r="http://schemas.openxmlformats.org/officeDocument/2006/relationships" r:embed="rId1"/>
        <a:stretch>
          <a:fillRect/>
        </a:stretch>
      </xdr:blipFill>
      <xdr:spPr>
        <a:xfrm>
          <a:off x="302560" y="12719237"/>
          <a:ext cx="9023754" cy="3069535"/>
        </a:xfrm>
        <a:prstGeom prst="rect">
          <a:avLst/>
        </a:prstGeom>
      </xdr:spPr>
    </xdr:pic>
    <xdr:clientData/>
  </xdr:twoCellAnchor>
  <xdr:twoCellAnchor>
    <xdr:from>
      <xdr:col>0</xdr:col>
      <xdr:colOff>375737</xdr:colOff>
      <xdr:row>14</xdr:row>
      <xdr:rowOff>200129</xdr:rowOff>
    </xdr:from>
    <xdr:to>
      <xdr:col>1</xdr:col>
      <xdr:colOff>1692089</xdr:colOff>
      <xdr:row>14</xdr:row>
      <xdr:rowOff>1029715</xdr:rowOff>
    </xdr:to>
    <xdr:sp macro="" textlink="">
      <xdr:nvSpPr>
        <xdr:cNvPr id="4" name="TextBox 9"/>
        <xdr:cNvSpPr txBox="1"/>
      </xdr:nvSpPr>
      <xdr:spPr>
        <a:xfrm>
          <a:off x="375737" y="12677879"/>
          <a:ext cx="1916427" cy="829586"/>
        </a:xfrm>
        <a:prstGeom prst="rect">
          <a:avLst/>
        </a:prstGeom>
        <a:noFill/>
      </xdr:spPr>
      <xdr:txBody>
        <a:bodyPr wrap="square" rtlCol="0">
          <a:spAutoFit/>
        </a:bodyPr>
        <a:lstStyle>
          <a:defPPr>
            <a:defRPr lang="da-DK"/>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da-DK" sz="1600" b="1" i="0" u="none" strike="noStrike" kern="1200" cap="none" spc="0" normalizeH="0" baseline="0">
              <a:ln>
                <a:noFill/>
              </a:ln>
              <a:solidFill>
                <a:srgbClr val="000000"/>
              </a:solidFill>
              <a:effectLst/>
              <a:uLnTx/>
              <a:uFillTx/>
              <a:latin typeface="Arial" panose="020B0604020202020204" pitchFamily="34" charset="0"/>
              <a:ea typeface="+mn-ea"/>
              <a:cs typeface="Arial" panose="020B0604020202020204" pitchFamily="34" charset="0"/>
            </a:rPr>
            <a:t>Maximum investment rate</a:t>
          </a:r>
          <a:br>
            <a:rPr kumimoji="0" lang="da-DK" sz="1600" b="1" i="0" u="none" strike="noStrike" kern="1200" cap="none" spc="0" normalizeH="0" baseline="0">
              <a:ln>
                <a:noFill/>
              </a:ln>
              <a:solidFill>
                <a:srgbClr val="000000"/>
              </a:solidFill>
              <a:effectLst/>
              <a:uLnTx/>
              <a:uFillTx/>
              <a:latin typeface="Arial" panose="020B0604020202020204" pitchFamily="34" charset="0"/>
              <a:ea typeface="+mn-ea"/>
              <a:cs typeface="Arial" panose="020B0604020202020204" pitchFamily="34" charset="0"/>
            </a:rPr>
          </a:br>
          <a:r>
            <a:rPr kumimoji="0" lang="da-DK" sz="900" b="0" i="0" u="none" strike="noStrike" kern="1200" cap="none" spc="0" normalizeH="0" baseline="0">
              <a:ln>
                <a:noFill/>
              </a:ln>
              <a:solidFill>
                <a:srgbClr val="000000"/>
              </a:solidFill>
              <a:effectLst/>
              <a:uLnTx/>
              <a:uFillTx/>
              <a:latin typeface="Arial" panose="020B0604020202020204" pitchFamily="34" charset="0"/>
              <a:ea typeface="+mn-ea"/>
              <a:cs typeface="Arial" panose="020B0604020202020204" pitchFamily="34" charset="0"/>
            </a:rPr>
            <a:t/>
          </a:r>
          <a:br>
            <a:rPr kumimoji="0" lang="da-DK" sz="900" b="0" i="0" u="none" strike="noStrike" kern="1200" cap="none" spc="0" normalizeH="0" baseline="0">
              <a:ln>
                <a:noFill/>
              </a:ln>
              <a:solidFill>
                <a:srgbClr val="000000"/>
              </a:solidFill>
              <a:effectLst/>
              <a:uLnTx/>
              <a:uFillTx/>
              <a:latin typeface="Arial" panose="020B0604020202020204" pitchFamily="34" charset="0"/>
              <a:ea typeface="+mn-ea"/>
              <a:cs typeface="Arial" panose="020B0604020202020204" pitchFamily="34" charset="0"/>
            </a:rPr>
          </a:br>
          <a:r>
            <a:rPr kumimoji="0" lang="da-DK" sz="900" b="0" i="0" u="none" strike="noStrike" kern="1200" cap="none" spc="0" normalizeH="0" baseline="0">
              <a:ln>
                <a:noFill/>
              </a:ln>
              <a:solidFill>
                <a:srgbClr val="000000"/>
              </a:solidFill>
              <a:effectLst/>
              <a:uLnTx/>
              <a:uFillTx/>
              <a:latin typeface="Arial" panose="020B0604020202020204" pitchFamily="34" charset="0"/>
              <a:ea typeface="+mn-ea"/>
              <a:cs typeface="Arial" panose="020B0604020202020204" pitchFamily="34" charset="0"/>
            </a:rPr>
            <a:t>(15 points lower for 'de minimis')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ec.europa.eu/competition/state_aid/legislation/de_minimis_regulation_en.pdf" TargetMode="External"/><Relationship Id="rId1" Type="http://schemas.openxmlformats.org/officeDocument/2006/relationships/hyperlink" Target="https://innovationsfonden.dk/sites/default/files/guidelines_for_grand_solutions_2018_-_uk_12022018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heetViews>
  <sheetFormatPr defaultColWidth="9" defaultRowHeight="15" x14ac:dyDescent="0.25"/>
  <cols>
    <col min="1" max="1" width="9" style="33"/>
    <col min="2" max="2" width="125" style="33" customWidth="1"/>
    <col min="3" max="16384" width="9" style="33"/>
  </cols>
  <sheetData>
    <row r="1" spans="1:3" ht="20.25" x14ac:dyDescent="0.25">
      <c r="A1" s="39"/>
      <c r="B1" s="39" t="s">
        <v>70</v>
      </c>
      <c r="C1" s="119" t="s">
        <v>125</v>
      </c>
    </row>
    <row r="2" spans="1:3" x14ac:dyDescent="0.25">
      <c r="A2" s="40"/>
      <c r="B2" s="34"/>
      <c r="C2" s="34"/>
    </row>
    <row r="3" spans="1:3" ht="15.75" x14ac:dyDescent="0.25">
      <c r="A3" s="40"/>
      <c r="B3" s="32" t="s">
        <v>71</v>
      </c>
      <c r="C3" s="34"/>
    </row>
    <row r="4" spans="1:3" x14ac:dyDescent="0.25">
      <c r="A4" s="41"/>
      <c r="B4" s="35"/>
      <c r="C4" s="42"/>
    </row>
    <row r="5" spans="1:3" ht="386.25" x14ac:dyDescent="0.25">
      <c r="A5" s="41"/>
      <c r="B5" s="36" t="s">
        <v>109</v>
      </c>
      <c r="C5" s="42"/>
    </row>
    <row r="6" spans="1:3" x14ac:dyDescent="0.25">
      <c r="A6" s="42"/>
      <c r="B6" s="37"/>
      <c r="C6" s="42"/>
    </row>
    <row r="7" spans="1:3" x14ac:dyDescent="0.25">
      <c r="A7" s="34"/>
      <c r="B7" s="34"/>
      <c r="C7" s="34"/>
    </row>
    <row r="8" spans="1:3" ht="15.75" x14ac:dyDescent="0.25">
      <c r="A8" s="40"/>
      <c r="B8" s="38" t="s">
        <v>111</v>
      </c>
      <c r="C8" s="34"/>
    </row>
    <row r="9" spans="1:3" x14ac:dyDescent="0.25">
      <c r="A9" s="41"/>
      <c r="B9" s="35"/>
      <c r="C9" s="42"/>
    </row>
    <row r="10" spans="1:3" ht="409.5" x14ac:dyDescent="0.25">
      <c r="A10" s="41"/>
      <c r="B10" s="36" t="s">
        <v>119</v>
      </c>
      <c r="C10" s="42"/>
    </row>
    <row r="11" spans="1:3" ht="142.5" x14ac:dyDescent="0.25">
      <c r="A11" s="42"/>
      <c r="B11" s="115" t="s">
        <v>112</v>
      </c>
      <c r="C11" s="42"/>
    </row>
    <row r="12" spans="1:3" ht="51" x14ac:dyDescent="0.25">
      <c r="A12" s="34"/>
      <c r="B12" s="118" t="s">
        <v>113</v>
      </c>
      <c r="C12" s="34"/>
    </row>
    <row r="13" spans="1:3" x14ac:dyDescent="0.25">
      <c r="A13" s="34"/>
      <c r="B13" s="117" t="s">
        <v>106</v>
      </c>
      <c r="C13" s="34"/>
    </row>
    <row r="14" spans="1:3" x14ac:dyDescent="0.25">
      <c r="A14" s="34"/>
      <c r="B14" s="116" t="s">
        <v>110</v>
      </c>
      <c r="C14" s="34"/>
    </row>
    <row r="15" spans="1:3" ht="265.5" customHeight="1" x14ac:dyDescent="0.25">
      <c r="A15" s="34"/>
      <c r="B15" s="34"/>
      <c r="C15" s="34"/>
    </row>
    <row r="16" spans="1:3" ht="15.75" x14ac:dyDescent="0.25">
      <c r="A16" s="40"/>
      <c r="B16" s="38" t="s">
        <v>72</v>
      </c>
      <c r="C16" s="34"/>
    </row>
    <row r="17" spans="1:3" x14ac:dyDescent="0.25">
      <c r="A17" s="41"/>
      <c r="B17" s="35"/>
      <c r="C17" s="42"/>
    </row>
    <row r="18" spans="1:3" ht="28.5" x14ac:dyDescent="0.25">
      <c r="A18" s="41"/>
      <c r="B18" s="36" t="s">
        <v>73</v>
      </c>
      <c r="C18" s="42"/>
    </row>
    <row r="19" spans="1:3" x14ac:dyDescent="0.25">
      <c r="A19" s="42"/>
      <c r="B19" s="37"/>
      <c r="C19" s="42"/>
    </row>
  </sheetData>
  <hyperlinks>
    <hyperlink ref="B13" r:id="rId1"/>
    <hyperlink ref="B14" r:id="rId2"/>
  </hyperlinks>
  <pageMargins left="0.7" right="0.7" top="0.75" bottom="0.75" header="0.3" footer="0.3"/>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367"/>
  <sheetViews>
    <sheetView tabSelected="1" zoomScale="85" zoomScaleNormal="85" workbookViewId="0"/>
  </sheetViews>
  <sheetFormatPr defaultColWidth="9" defaultRowHeight="14.25" outlineLevelRow="1" x14ac:dyDescent="0.2"/>
  <cols>
    <col min="1" max="1" width="3" style="86" customWidth="1"/>
    <col min="2" max="2" width="45.42578125" style="23" bestFit="1" customWidth="1"/>
    <col min="3" max="3" width="14.28515625" style="23" customWidth="1"/>
    <col min="4" max="4" width="1" style="86" customWidth="1"/>
    <col min="5" max="19" width="14.28515625" style="23" customWidth="1"/>
    <col min="20" max="16384" width="9" style="24"/>
  </cols>
  <sheetData>
    <row r="1" spans="1:19" s="23" customFormat="1" ht="30" customHeight="1" x14ac:dyDescent="0.2">
      <c r="A1" s="3" t="s">
        <v>101</v>
      </c>
      <c r="B1" s="3"/>
      <c r="C1" s="3"/>
      <c r="D1" s="10"/>
      <c r="E1" s="10"/>
      <c r="F1" s="10"/>
      <c r="G1" s="10"/>
      <c r="H1" s="10"/>
      <c r="I1" s="10"/>
      <c r="J1" s="10"/>
      <c r="K1" s="10"/>
      <c r="L1" s="10"/>
      <c r="M1" s="10"/>
      <c r="N1" s="10"/>
      <c r="O1" s="10"/>
      <c r="P1" s="10"/>
      <c r="Q1" s="10"/>
      <c r="R1" s="10"/>
      <c r="S1" s="112">
        <f ca="1">TODAY()</f>
        <v>43272</v>
      </c>
    </row>
    <row r="2" spans="1:19" s="23" customFormat="1" ht="16.5" customHeight="1" x14ac:dyDescent="0.25">
      <c r="A2" s="77"/>
      <c r="B2" s="75"/>
      <c r="C2" s="75"/>
      <c r="D2" s="75"/>
      <c r="E2" s="76"/>
      <c r="F2" s="76"/>
      <c r="G2" s="76"/>
      <c r="H2" s="76"/>
      <c r="I2" s="76"/>
      <c r="J2" s="76"/>
      <c r="K2" s="76"/>
      <c r="L2" s="76"/>
      <c r="M2" s="76"/>
      <c r="N2" s="76"/>
      <c r="O2" s="76"/>
      <c r="P2" s="76"/>
      <c r="Q2" s="76"/>
      <c r="R2" s="76"/>
      <c r="S2" s="76"/>
    </row>
    <row r="3" spans="1:19" ht="21.95" customHeight="1" x14ac:dyDescent="0.2">
      <c r="A3" s="139" t="s">
        <v>79</v>
      </c>
      <c r="B3" s="73"/>
      <c r="C3" s="57" t="s">
        <v>68</v>
      </c>
      <c r="D3" s="79"/>
      <c r="E3" s="64" t="s">
        <v>52</v>
      </c>
      <c r="F3" s="64" t="s">
        <v>52</v>
      </c>
      <c r="G3" s="64" t="s">
        <v>52</v>
      </c>
      <c r="H3" s="64" t="s">
        <v>52</v>
      </c>
      <c r="I3" s="64" t="s">
        <v>52</v>
      </c>
      <c r="J3" s="64" t="s">
        <v>52</v>
      </c>
      <c r="K3" s="64" t="s">
        <v>52</v>
      </c>
      <c r="L3" s="64" t="s">
        <v>52</v>
      </c>
      <c r="M3" s="64" t="s">
        <v>52</v>
      </c>
      <c r="N3" s="64" t="s">
        <v>52</v>
      </c>
      <c r="O3" s="64" t="s">
        <v>52</v>
      </c>
      <c r="P3" s="64" t="s">
        <v>52</v>
      </c>
      <c r="Q3" s="64" t="s">
        <v>52</v>
      </c>
      <c r="R3" s="64" t="s">
        <v>52</v>
      </c>
      <c r="S3" s="64" t="s">
        <v>52</v>
      </c>
    </row>
    <row r="4" spans="1:19" ht="14.25" customHeight="1" x14ac:dyDescent="0.2">
      <c r="A4" s="143"/>
      <c r="B4" s="73"/>
      <c r="C4" s="57" t="s">
        <v>25</v>
      </c>
      <c r="D4" s="79"/>
      <c r="E4" s="65" t="s">
        <v>53</v>
      </c>
      <c r="F4" s="65" t="s">
        <v>53</v>
      </c>
      <c r="G4" s="65" t="s">
        <v>53</v>
      </c>
      <c r="H4" s="65" t="s">
        <v>53</v>
      </c>
      <c r="I4" s="65" t="s">
        <v>53</v>
      </c>
      <c r="J4" s="65" t="s">
        <v>53</v>
      </c>
      <c r="K4" s="65" t="s">
        <v>53</v>
      </c>
      <c r="L4" s="65" t="s">
        <v>53</v>
      </c>
      <c r="M4" s="65" t="s">
        <v>53</v>
      </c>
      <c r="N4" s="65" t="s">
        <v>53</v>
      </c>
      <c r="O4" s="65" t="s">
        <v>53</v>
      </c>
      <c r="P4" s="65" t="s">
        <v>53</v>
      </c>
      <c r="Q4" s="65" t="s">
        <v>53</v>
      </c>
      <c r="R4" s="65" t="s">
        <v>53</v>
      </c>
      <c r="S4" s="65" t="s">
        <v>53</v>
      </c>
    </row>
    <row r="5" spans="1:19" s="25" customFormat="1" ht="56.65" customHeight="1" x14ac:dyDescent="0.2">
      <c r="A5" s="143"/>
      <c r="B5" s="74"/>
      <c r="C5" s="58" t="s">
        <v>0</v>
      </c>
      <c r="D5" s="80"/>
      <c r="E5" s="66" t="s">
        <v>53</v>
      </c>
      <c r="F5" s="66" t="s">
        <v>53</v>
      </c>
      <c r="G5" s="66" t="s">
        <v>53</v>
      </c>
      <c r="H5" s="66" t="s">
        <v>53</v>
      </c>
      <c r="I5" s="66" t="s">
        <v>53</v>
      </c>
      <c r="J5" s="66" t="s">
        <v>53</v>
      </c>
      <c r="K5" s="66" t="s">
        <v>53</v>
      </c>
      <c r="L5" s="66" t="s">
        <v>53</v>
      </c>
      <c r="M5" s="66" t="s">
        <v>53</v>
      </c>
      <c r="N5" s="66" t="s">
        <v>53</v>
      </c>
      <c r="O5" s="66" t="s">
        <v>53</v>
      </c>
      <c r="P5" s="66" t="s">
        <v>53</v>
      </c>
      <c r="Q5" s="66" t="s">
        <v>53</v>
      </c>
      <c r="R5" s="66" t="s">
        <v>53</v>
      </c>
      <c r="S5" s="66" t="s">
        <v>53</v>
      </c>
    </row>
    <row r="6" spans="1:19" ht="14.25" customHeight="1" x14ac:dyDescent="0.2">
      <c r="A6" s="143"/>
      <c r="B6" s="73"/>
      <c r="C6" s="56" t="s">
        <v>107</v>
      </c>
      <c r="D6" s="81"/>
      <c r="E6" s="65" t="s">
        <v>53</v>
      </c>
      <c r="F6" s="65" t="s">
        <v>53</v>
      </c>
      <c r="G6" s="65" t="s">
        <v>53</v>
      </c>
      <c r="H6" s="65" t="s">
        <v>53</v>
      </c>
      <c r="I6" s="65" t="s">
        <v>53</v>
      </c>
      <c r="J6" s="65" t="s">
        <v>53</v>
      </c>
      <c r="K6" s="65" t="s">
        <v>53</v>
      </c>
      <c r="L6" s="65" t="s">
        <v>53</v>
      </c>
      <c r="M6" s="65" t="s">
        <v>53</v>
      </c>
      <c r="N6" s="65" t="s">
        <v>53</v>
      </c>
      <c r="O6" s="65" t="s">
        <v>53</v>
      </c>
      <c r="P6" s="65" t="s">
        <v>53</v>
      </c>
      <c r="Q6" s="65" t="s">
        <v>53</v>
      </c>
      <c r="R6" s="65" t="s">
        <v>53</v>
      </c>
      <c r="S6" s="65" t="s">
        <v>53</v>
      </c>
    </row>
    <row r="7" spans="1:19" ht="15" customHeight="1" x14ac:dyDescent="0.2">
      <c r="A7" s="144"/>
      <c r="B7" s="73"/>
      <c r="C7" s="56" t="s">
        <v>62</v>
      </c>
      <c r="D7" s="81"/>
      <c r="E7" s="65"/>
      <c r="F7" s="67"/>
      <c r="G7" s="67"/>
      <c r="H7" s="67"/>
      <c r="I7" s="67"/>
      <c r="J7" s="67"/>
      <c r="K7" s="67"/>
      <c r="L7" s="67"/>
      <c r="M7" s="67"/>
      <c r="N7" s="67"/>
      <c r="O7" s="67"/>
      <c r="P7" s="67"/>
      <c r="Q7" s="67"/>
      <c r="R7" s="67"/>
      <c r="S7" s="67"/>
    </row>
    <row r="8" spans="1:19" s="83" customFormat="1" ht="9.4" customHeight="1" x14ac:dyDescent="0.2">
      <c r="A8" s="77"/>
      <c r="B8" s="84"/>
      <c r="C8" s="82" t="s">
        <v>67</v>
      </c>
      <c r="D8" s="82"/>
      <c r="E8" s="85">
        <f t="shared" ref="E8:S8" si="0">IF(IFERROR(VLOOKUP(E$5,OrgOverheadEtc, 1, FALSE), "")="", 0, IFERROR(VLOOKUP(E$5,OrgOverheadEtc, 2, FALSE), ""))</f>
        <v>0</v>
      </c>
      <c r="F8" s="85">
        <f t="shared" si="0"/>
        <v>0</v>
      </c>
      <c r="G8" s="85">
        <f t="shared" si="0"/>
        <v>0</v>
      </c>
      <c r="H8" s="85">
        <f t="shared" si="0"/>
        <v>0</v>
      </c>
      <c r="I8" s="85">
        <f t="shared" si="0"/>
        <v>0</v>
      </c>
      <c r="J8" s="85">
        <f t="shared" si="0"/>
        <v>0</v>
      </c>
      <c r="K8" s="85">
        <f t="shared" si="0"/>
        <v>0</v>
      </c>
      <c r="L8" s="85">
        <f t="shared" si="0"/>
        <v>0</v>
      </c>
      <c r="M8" s="85">
        <f t="shared" si="0"/>
        <v>0</v>
      </c>
      <c r="N8" s="85">
        <f t="shared" si="0"/>
        <v>0</v>
      </c>
      <c r="O8" s="85">
        <f t="shared" si="0"/>
        <v>0</v>
      </c>
      <c r="P8" s="85">
        <f t="shared" si="0"/>
        <v>0</v>
      </c>
      <c r="Q8" s="85">
        <f t="shared" si="0"/>
        <v>0</v>
      </c>
      <c r="R8" s="85">
        <f t="shared" si="0"/>
        <v>0</v>
      </c>
      <c r="S8" s="85">
        <f t="shared" si="0"/>
        <v>0</v>
      </c>
    </row>
    <row r="9" spans="1:19" s="83" customFormat="1" ht="9.4" customHeight="1" x14ac:dyDescent="0.2">
      <c r="A9" s="77"/>
      <c r="B9" s="84"/>
      <c r="C9" s="82" t="s">
        <v>93</v>
      </c>
      <c r="D9" s="82"/>
      <c r="E9" s="85">
        <f t="shared" ref="E9:S9" si="1">IF(IFERROR(VLOOKUP(E$5,OrgOverheadEtc,1,FALSE),"")="",0,IF(ISNUMBER(SEARCH("sme",E$6)),IFERROR(VLOOKUP(E$5,OrgOverheadEtc,3,FALSE),""),IFERROR(VLOOKUP(E$5,OrgOverheadEtc,5,FALSE),"")))</f>
        <v>0</v>
      </c>
      <c r="F9" s="85">
        <f t="shared" si="1"/>
        <v>0</v>
      </c>
      <c r="G9" s="85">
        <f t="shared" si="1"/>
        <v>0</v>
      </c>
      <c r="H9" s="85">
        <f t="shared" si="1"/>
        <v>0</v>
      </c>
      <c r="I9" s="85">
        <f t="shared" si="1"/>
        <v>0</v>
      </c>
      <c r="J9" s="85">
        <f t="shared" si="1"/>
        <v>0</v>
      </c>
      <c r="K9" s="85">
        <f t="shared" si="1"/>
        <v>0</v>
      </c>
      <c r="L9" s="85">
        <f t="shared" si="1"/>
        <v>0</v>
      </c>
      <c r="M9" s="85">
        <f t="shared" si="1"/>
        <v>0</v>
      </c>
      <c r="N9" s="85">
        <f t="shared" si="1"/>
        <v>0</v>
      </c>
      <c r="O9" s="85">
        <f t="shared" si="1"/>
        <v>0</v>
      </c>
      <c r="P9" s="85">
        <f t="shared" si="1"/>
        <v>0</v>
      </c>
      <c r="Q9" s="85">
        <f t="shared" si="1"/>
        <v>0</v>
      </c>
      <c r="R9" s="85">
        <f t="shared" si="1"/>
        <v>0</v>
      </c>
      <c r="S9" s="85">
        <f t="shared" si="1"/>
        <v>0</v>
      </c>
    </row>
    <row r="10" spans="1:19" s="83" customFormat="1" ht="9.4" customHeight="1" x14ac:dyDescent="0.2">
      <c r="A10" s="77"/>
      <c r="B10" s="84"/>
      <c r="C10" s="82" t="s">
        <v>94</v>
      </c>
      <c r="D10" s="82"/>
      <c r="E10" s="85">
        <f t="shared" ref="E10:S10" si="2">IF(IFERROR(VLOOKUP(E$5,OrgOverheadEtc,1,FALSE),"")="",0,IF(ISNUMBER(SEARCH("sme",E$6)),IFERROR(VLOOKUP(E$5,OrgOverheadEtc,4,FALSE),""),IFERROR(VLOOKUP(E$5,OrgOverheadEtc,6,FALSE),"")))</f>
        <v>0</v>
      </c>
      <c r="F10" s="85">
        <f t="shared" si="2"/>
        <v>0</v>
      </c>
      <c r="G10" s="85">
        <f t="shared" si="2"/>
        <v>0</v>
      </c>
      <c r="H10" s="85">
        <f t="shared" si="2"/>
        <v>0</v>
      </c>
      <c r="I10" s="85">
        <f t="shared" si="2"/>
        <v>0</v>
      </c>
      <c r="J10" s="85">
        <f t="shared" si="2"/>
        <v>0</v>
      </c>
      <c r="K10" s="85">
        <f t="shared" si="2"/>
        <v>0</v>
      </c>
      <c r="L10" s="85">
        <f t="shared" si="2"/>
        <v>0</v>
      </c>
      <c r="M10" s="85">
        <f t="shared" si="2"/>
        <v>0</v>
      </c>
      <c r="N10" s="85">
        <f t="shared" si="2"/>
        <v>0</v>
      </c>
      <c r="O10" s="85">
        <f t="shared" si="2"/>
        <v>0</v>
      </c>
      <c r="P10" s="85">
        <f t="shared" si="2"/>
        <v>0</v>
      </c>
      <c r="Q10" s="85">
        <f t="shared" si="2"/>
        <v>0</v>
      </c>
      <c r="R10" s="85">
        <f t="shared" si="2"/>
        <v>0</v>
      </c>
      <c r="S10" s="85">
        <f t="shared" si="2"/>
        <v>0</v>
      </c>
    </row>
    <row r="11" spans="1:19" s="86" customFormat="1" ht="37.5" customHeight="1" x14ac:dyDescent="0.25">
      <c r="A11" s="77"/>
      <c r="B11" s="75"/>
      <c r="C11" s="76"/>
      <c r="D11" s="76"/>
      <c r="E11" s="76"/>
      <c r="F11" s="76"/>
      <c r="G11" s="76"/>
      <c r="H11" s="76"/>
      <c r="I11" s="76"/>
      <c r="J11" s="76"/>
      <c r="K11" s="76"/>
      <c r="L11" s="76"/>
      <c r="M11" s="76"/>
      <c r="N11" s="76"/>
      <c r="O11" s="76"/>
      <c r="P11" s="76"/>
      <c r="Q11" s="76"/>
      <c r="R11" s="76"/>
      <c r="S11" s="76"/>
    </row>
    <row r="12" spans="1:19" s="23" customFormat="1" ht="21.95" customHeight="1" x14ac:dyDescent="0.2">
      <c r="A12" s="3" t="s">
        <v>95</v>
      </c>
      <c r="B12" s="3"/>
      <c r="C12" s="3"/>
      <c r="D12" s="10"/>
      <c r="E12" s="10"/>
      <c r="F12" s="10"/>
      <c r="G12" s="10"/>
      <c r="H12" s="10"/>
      <c r="I12" s="10"/>
      <c r="J12" s="10"/>
      <c r="K12" s="10"/>
      <c r="L12" s="10"/>
      <c r="M12" s="10"/>
      <c r="N12" s="10"/>
      <c r="O12" s="10"/>
      <c r="P12" s="10"/>
      <c r="Q12" s="10"/>
      <c r="R12" s="10"/>
      <c r="S12" s="10"/>
    </row>
    <row r="13" spans="1:19" s="83" customFormat="1" ht="27.75" customHeight="1" x14ac:dyDescent="0.2">
      <c r="A13" s="100" t="s">
        <v>123</v>
      </c>
      <c r="C13" s="93"/>
      <c r="D13" s="82"/>
      <c r="E13" s="93" t="s">
        <v>102</v>
      </c>
      <c r="F13" s="82"/>
      <c r="G13" s="82"/>
      <c r="H13" s="82"/>
      <c r="I13" s="82"/>
      <c r="J13" s="82"/>
      <c r="K13" s="82"/>
      <c r="L13" s="82"/>
      <c r="M13" s="82"/>
      <c r="N13" s="82"/>
      <c r="O13" s="82"/>
      <c r="P13" s="82"/>
      <c r="Q13" s="82"/>
      <c r="R13" s="82"/>
      <c r="S13" s="82"/>
    </row>
    <row r="14" spans="1:19" s="31" customFormat="1" ht="21.75" customHeight="1" thickBot="1" x14ac:dyDescent="0.25">
      <c r="A14" s="88"/>
      <c r="B14" s="88"/>
      <c r="C14" s="93" t="s">
        <v>103</v>
      </c>
      <c r="D14" s="82"/>
      <c r="E14" s="22" t="str">
        <f>IF(LEFT(E$3,1)="(","",E$3)</f>
        <v/>
      </c>
      <c r="F14" s="22" t="str">
        <f t="shared" ref="F14:S14" si="3">IF(LEFT(F$3,1)="(","",F$3)</f>
        <v/>
      </c>
      <c r="G14" s="22" t="str">
        <f t="shared" si="3"/>
        <v/>
      </c>
      <c r="H14" s="22" t="str">
        <f t="shared" si="3"/>
        <v/>
      </c>
      <c r="I14" s="22" t="str">
        <f t="shared" si="3"/>
        <v/>
      </c>
      <c r="J14" s="22" t="str">
        <f t="shared" si="3"/>
        <v/>
      </c>
      <c r="K14" s="22" t="str">
        <f t="shared" si="3"/>
        <v/>
      </c>
      <c r="L14" s="22" t="str">
        <f t="shared" si="3"/>
        <v/>
      </c>
      <c r="M14" s="22" t="str">
        <f t="shared" si="3"/>
        <v/>
      </c>
      <c r="N14" s="22" t="str">
        <f t="shared" si="3"/>
        <v/>
      </c>
      <c r="O14" s="22" t="str">
        <f t="shared" si="3"/>
        <v/>
      </c>
      <c r="P14" s="22" t="str">
        <f t="shared" si="3"/>
        <v/>
      </c>
      <c r="Q14" s="22" t="str">
        <f t="shared" si="3"/>
        <v/>
      </c>
      <c r="R14" s="22" t="str">
        <f t="shared" si="3"/>
        <v/>
      </c>
      <c r="S14" s="22" t="str">
        <f t="shared" si="3"/>
        <v/>
      </c>
    </row>
    <row r="15" spans="1:19" ht="18.95" hidden="1" customHeight="1" outlineLevel="1" x14ac:dyDescent="0.2">
      <c r="A15" s="145" t="s">
        <v>77</v>
      </c>
      <c r="B15" s="53" t="str">
        <f>B54</f>
        <v>WP1 - Work Package Budget</v>
      </c>
      <c r="C15" s="17">
        <f t="shared" ref="C15" si="4">SUM(E15:S15)</f>
        <v>0</v>
      </c>
      <c r="D15" s="82"/>
      <c r="E15" s="17">
        <f>IFERROR(E72,0)</f>
        <v>0</v>
      </c>
      <c r="F15" s="17">
        <f t="shared" ref="F15:S15" si="5">IFERROR(F72,0)</f>
        <v>0</v>
      </c>
      <c r="G15" s="17">
        <f t="shared" si="5"/>
        <v>0</v>
      </c>
      <c r="H15" s="17">
        <f t="shared" si="5"/>
        <v>0</v>
      </c>
      <c r="I15" s="17">
        <f t="shared" si="5"/>
        <v>0</v>
      </c>
      <c r="J15" s="17">
        <f t="shared" si="5"/>
        <v>0</v>
      </c>
      <c r="K15" s="17">
        <f t="shared" si="5"/>
        <v>0</v>
      </c>
      <c r="L15" s="17">
        <f t="shared" si="5"/>
        <v>0</v>
      </c>
      <c r="M15" s="17">
        <f t="shared" si="5"/>
        <v>0</v>
      </c>
      <c r="N15" s="17">
        <f t="shared" si="5"/>
        <v>0</v>
      </c>
      <c r="O15" s="17">
        <f t="shared" si="5"/>
        <v>0</v>
      </c>
      <c r="P15" s="17">
        <f t="shared" si="5"/>
        <v>0</v>
      </c>
      <c r="Q15" s="17">
        <f t="shared" si="5"/>
        <v>0</v>
      </c>
      <c r="R15" s="17">
        <f t="shared" si="5"/>
        <v>0</v>
      </c>
      <c r="S15" s="17">
        <f t="shared" si="5"/>
        <v>0</v>
      </c>
    </row>
    <row r="16" spans="1:19" ht="18.95" hidden="1" customHeight="1" outlineLevel="1" x14ac:dyDescent="0.2">
      <c r="A16" s="146"/>
      <c r="B16" s="53" t="str">
        <f>B75</f>
        <v>WP2 - Work Package Budget</v>
      </c>
      <c r="C16" s="17">
        <f t="shared" ref="C16:C24" si="6">SUM(E16:S16)</f>
        <v>0</v>
      </c>
      <c r="D16" s="82"/>
      <c r="E16" s="17">
        <f>IFERROR(E93,0)</f>
        <v>0</v>
      </c>
      <c r="F16" s="17">
        <f t="shared" ref="F16:S16" si="7">IFERROR(F93,0)</f>
        <v>0</v>
      </c>
      <c r="G16" s="17">
        <f t="shared" si="7"/>
        <v>0</v>
      </c>
      <c r="H16" s="17">
        <f t="shared" si="7"/>
        <v>0</v>
      </c>
      <c r="I16" s="17">
        <f t="shared" si="7"/>
        <v>0</v>
      </c>
      <c r="J16" s="17">
        <f t="shared" si="7"/>
        <v>0</v>
      </c>
      <c r="K16" s="17">
        <f t="shared" si="7"/>
        <v>0</v>
      </c>
      <c r="L16" s="17">
        <f t="shared" si="7"/>
        <v>0</v>
      </c>
      <c r="M16" s="17">
        <f t="shared" si="7"/>
        <v>0</v>
      </c>
      <c r="N16" s="17">
        <f t="shared" si="7"/>
        <v>0</v>
      </c>
      <c r="O16" s="17">
        <f t="shared" si="7"/>
        <v>0</v>
      </c>
      <c r="P16" s="17">
        <f t="shared" si="7"/>
        <v>0</v>
      </c>
      <c r="Q16" s="17">
        <f t="shared" si="7"/>
        <v>0</v>
      </c>
      <c r="R16" s="17">
        <f t="shared" si="7"/>
        <v>0</v>
      </c>
      <c r="S16" s="17">
        <f t="shared" si="7"/>
        <v>0</v>
      </c>
    </row>
    <row r="17" spans="1:19" ht="18.95" hidden="1" customHeight="1" outlineLevel="1" x14ac:dyDescent="0.2">
      <c r="A17" s="146"/>
      <c r="B17" s="53" t="str">
        <f>B96</f>
        <v>WP3 - Work Package Budget</v>
      </c>
      <c r="C17" s="17">
        <f t="shared" si="6"/>
        <v>0</v>
      </c>
      <c r="D17" s="82"/>
      <c r="E17" s="17">
        <f>IFERROR(E114,0)</f>
        <v>0</v>
      </c>
      <c r="F17" s="17">
        <f t="shared" ref="F17:S17" si="8">IFERROR(F114,0)</f>
        <v>0</v>
      </c>
      <c r="G17" s="17">
        <f t="shared" si="8"/>
        <v>0</v>
      </c>
      <c r="H17" s="17">
        <f t="shared" si="8"/>
        <v>0</v>
      </c>
      <c r="I17" s="17">
        <f t="shared" si="8"/>
        <v>0</v>
      </c>
      <c r="J17" s="17">
        <f t="shared" si="8"/>
        <v>0</v>
      </c>
      <c r="K17" s="17">
        <f t="shared" si="8"/>
        <v>0</v>
      </c>
      <c r="L17" s="17">
        <f t="shared" si="8"/>
        <v>0</v>
      </c>
      <c r="M17" s="17">
        <f t="shared" si="8"/>
        <v>0</v>
      </c>
      <c r="N17" s="17">
        <f t="shared" si="8"/>
        <v>0</v>
      </c>
      <c r="O17" s="17">
        <f t="shared" si="8"/>
        <v>0</v>
      </c>
      <c r="P17" s="17">
        <f t="shared" si="8"/>
        <v>0</v>
      </c>
      <c r="Q17" s="17">
        <f t="shared" si="8"/>
        <v>0</v>
      </c>
      <c r="R17" s="17">
        <f t="shared" si="8"/>
        <v>0</v>
      </c>
      <c r="S17" s="17">
        <f t="shared" si="8"/>
        <v>0</v>
      </c>
    </row>
    <row r="18" spans="1:19" ht="18.95" hidden="1" customHeight="1" outlineLevel="1" x14ac:dyDescent="0.2">
      <c r="A18" s="146"/>
      <c r="B18" s="53" t="str">
        <f>B117</f>
        <v>WP4 - Work Package Budget</v>
      </c>
      <c r="C18" s="17">
        <f t="shared" si="6"/>
        <v>0</v>
      </c>
      <c r="D18" s="82"/>
      <c r="E18" s="17">
        <f>IFERROR(E135,0)</f>
        <v>0</v>
      </c>
      <c r="F18" s="17">
        <f t="shared" ref="F18:S18" si="9">IFERROR(F135,0)</f>
        <v>0</v>
      </c>
      <c r="G18" s="17">
        <f t="shared" si="9"/>
        <v>0</v>
      </c>
      <c r="H18" s="17">
        <f t="shared" si="9"/>
        <v>0</v>
      </c>
      <c r="I18" s="17">
        <f t="shared" si="9"/>
        <v>0</v>
      </c>
      <c r="J18" s="17">
        <f t="shared" si="9"/>
        <v>0</v>
      </c>
      <c r="K18" s="17">
        <f t="shared" si="9"/>
        <v>0</v>
      </c>
      <c r="L18" s="17">
        <f t="shared" si="9"/>
        <v>0</v>
      </c>
      <c r="M18" s="17">
        <f t="shared" si="9"/>
        <v>0</v>
      </c>
      <c r="N18" s="17">
        <f t="shared" si="9"/>
        <v>0</v>
      </c>
      <c r="O18" s="17">
        <f t="shared" si="9"/>
        <v>0</v>
      </c>
      <c r="P18" s="17">
        <f t="shared" si="9"/>
        <v>0</v>
      </c>
      <c r="Q18" s="17">
        <f t="shared" si="9"/>
        <v>0</v>
      </c>
      <c r="R18" s="17">
        <f t="shared" si="9"/>
        <v>0</v>
      </c>
      <c r="S18" s="17">
        <f t="shared" si="9"/>
        <v>0</v>
      </c>
    </row>
    <row r="19" spans="1:19" ht="18.95" hidden="1" customHeight="1" outlineLevel="1" x14ac:dyDescent="0.2">
      <c r="A19" s="146"/>
      <c r="B19" s="53" t="str">
        <f>B138</f>
        <v>WP5 - Work Package Budget</v>
      </c>
      <c r="C19" s="17">
        <f t="shared" si="6"/>
        <v>0</v>
      </c>
      <c r="D19" s="82"/>
      <c r="E19" s="17">
        <f>IFERROR(E156,0)</f>
        <v>0</v>
      </c>
      <c r="F19" s="17">
        <f t="shared" ref="F19:S19" si="10">IFERROR(F156,0)</f>
        <v>0</v>
      </c>
      <c r="G19" s="17">
        <f t="shared" si="10"/>
        <v>0</v>
      </c>
      <c r="H19" s="17">
        <f t="shared" si="10"/>
        <v>0</v>
      </c>
      <c r="I19" s="17">
        <f t="shared" si="10"/>
        <v>0</v>
      </c>
      <c r="J19" s="17">
        <f t="shared" si="10"/>
        <v>0</v>
      </c>
      <c r="K19" s="17">
        <f t="shared" si="10"/>
        <v>0</v>
      </c>
      <c r="L19" s="17">
        <f t="shared" si="10"/>
        <v>0</v>
      </c>
      <c r="M19" s="17">
        <f t="shared" si="10"/>
        <v>0</v>
      </c>
      <c r="N19" s="17">
        <f t="shared" si="10"/>
        <v>0</v>
      </c>
      <c r="O19" s="17">
        <f t="shared" si="10"/>
        <v>0</v>
      </c>
      <c r="P19" s="17">
        <f t="shared" si="10"/>
        <v>0</v>
      </c>
      <c r="Q19" s="17">
        <f t="shared" si="10"/>
        <v>0</v>
      </c>
      <c r="R19" s="17">
        <f t="shared" si="10"/>
        <v>0</v>
      </c>
      <c r="S19" s="17">
        <f t="shared" si="10"/>
        <v>0</v>
      </c>
    </row>
    <row r="20" spans="1:19" ht="18.95" hidden="1" customHeight="1" outlineLevel="1" x14ac:dyDescent="0.2">
      <c r="A20" s="146"/>
      <c r="B20" s="53" t="str">
        <f>B159</f>
        <v>WP6 - Work Package Budget</v>
      </c>
      <c r="C20" s="17">
        <f t="shared" si="6"/>
        <v>0</v>
      </c>
      <c r="D20" s="82"/>
      <c r="E20" s="17">
        <f>IFERROR(E177,0)</f>
        <v>0</v>
      </c>
      <c r="F20" s="17">
        <f t="shared" ref="F20:S20" si="11">IFERROR(F177,0)</f>
        <v>0</v>
      </c>
      <c r="G20" s="17">
        <f t="shared" si="11"/>
        <v>0</v>
      </c>
      <c r="H20" s="17">
        <f t="shared" si="11"/>
        <v>0</v>
      </c>
      <c r="I20" s="17">
        <f t="shared" si="11"/>
        <v>0</v>
      </c>
      <c r="J20" s="17">
        <f t="shared" si="11"/>
        <v>0</v>
      </c>
      <c r="K20" s="17">
        <f t="shared" si="11"/>
        <v>0</v>
      </c>
      <c r="L20" s="17">
        <f t="shared" si="11"/>
        <v>0</v>
      </c>
      <c r="M20" s="17">
        <f t="shared" si="11"/>
        <v>0</v>
      </c>
      <c r="N20" s="17">
        <f t="shared" si="11"/>
        <v>0</v>
      </c>
      <c r="O20" s="17">
        <f t="shared" si="11"/>
        <v>0</v>
      </c>
      <c r="P20" s="17">
        <f t="shared" si="11"/>
        <v>0</v>
      </c>
      <c r="Q20" s="17">
        <f t="shared" si="11"/>
        <v>0</v>
      </c>
      <c r="R20" s="17">
        <f t="shared" si="11"/>
        <v>0</v>
      </c>
      <c r="S20" s="17">
        <f t="shared" si="11"/>
        <v>0</v>
      </c>
    </row>
    <row r="21" spans="1:19" ht="18.95" hidden="1" customHeight="1" outlineLevel="1" x14ac:dyDescent="0.2">
      <c r="A21" s="146"/>
      <c r="B21" s="53" t="str">
        <f>B180</f>
        <v>WP7 - Work Package Budget</v>
      </c>
      <c r="C21" s="17">
        <f t="shared" si="6"/>
        <v>0</v>
      </c>
      <c r="D21" s="82"/>
      <c r="E21" s="17">
        <f>IFERROR(E198,0)</f>
        <v>0</v>
      </c>
      <c r="F21" s="17">
        <f t="shared" ref="F21:S21" si="12">IFERROR(F198,0)</f>
        <v>0</v>
      </c>
      <c r="G21" s="17">
        <f t="shared" si="12"/>
        <v>0</v>
      </c>
      <c r="H21" s="17">
        <f t="shared" si="12"/>
        <v>0</v>
      </c>
      <c r="I21" s="17">
        <f t="shared" si="12"/>
        <v>0</v>
      </c>
      <c r="J21" s="17">
        <f t="shared" si="12"/>
        <v>0</v>
      </c>
      <c r="K21" s="17">
        <f t="shared" si="12"/>
        <v>0</v>
      </c>
      <c r="L21" s="17">
        <f t="shared" si="12"/>
        <v>0</v>
      </c>
      <c r="M21" s="17">
        <f t="shared" si="12"/>
        <v>0</v>
      </c>
      <c r="N21" s="17">
        <f t="shared" si="12"/>
        <v>0</v>
      </c>
      <c r="O21" s="17">
        <f t="shared" si="12"/>
        <v>0</v>
      </c>
      <c r="P21" s="17">
        <f t="shared" si="12"/>
        <v>0</v>
      </c>
      <c r="Q21" s="17">
        <f t="shared" si="12"/>
        <v>0</v>
      </c>
      <c r="R21" s="17">
        <f t="shared" si="12"/>
        <v>0</v>
      </c>
      <c r="S21" s="17">
        <f t="shared" si="12"/>
        <v>0</v>
      </c>
    </row>
    <row r="22" spans="1:19" ht="18.95" hidden="1" customHeight="1" outlineLevel="1" x14ac:dyDescent="0.2">
      <c r="A22" s="146"/>
      <c r="B22" s="53" t="str">
        <f>B201</f>
        <v>WP8 - Work Package Budget</v>
      </c>
      <c r="C22" s="17">
        <f t="shared" si="6"/>
        <v>0</v>
      </c>
      <c r="D22" s="82"/>
      <c r="E22" s="17">
        <f>IFERROR(E219,0)</f>
        <v>0</v>
      </c>
      <c r="F22" s="17">
        <f t="shared" ref="F22:S22" si="13">IFERROR(F219,0)</f>
        <v>0</v>
      </c>
      <c r="G22" s="17">
        <f t="shared" si="13"/>
        <v>0</v>
      </c>
      <c r="H22" s="17">
        <f t="shared" si="13"/>
        <v>0</v>
      </c>
      <c r="I22" s="17">
        <f t="shared" si="13"/>
        <v>0</v>
      </c>
      <c r="J22" s="17">
        <f t="shared" si="13"/>
        <v>0</v>
      </c>
      <c r="K22" s="17">
        <f t="shared" si="13"/>
        <v>0</v>
      </c>
      <c r="L22" s="17">
        <f t="shared" si="13"/>
        <v>0</v>
      </c>
      <c r="M22" s="17">
        <f t="shared" si="13"/>
        <v>0</v>
      </c>
      <c r="N22" s="17">
        <f t="shared" si="13"/>
        <v>0</v>
      </c>
      <c r="O22" s="17">
        <f t="shared" si="13"/>
        <v>0</v>
      </c>
      <c r="P22" s="17">
        <f t="shared" si="13"/>
        <v>0</v>
      </c>
      <c r="Q22" s="17">
        <f t="shared" si="13"/>
        <v>0</v>
      </c>
      <c r="R22" s="17">
        <f t="shared" si="13"/>
        <v>0</v>
      </c>
      <c r="S22" s="17">
        <f t="shared" si="13"/>
        <v>0</v>
      </c>
    </row>
    <row r="23" spans="1:19" ht="18.95" hidden="1" customHeight="1" outlineLevel="1" x14ac:dyDescent="0.2">
      <c r="A23" s="146"/>
      <c r="B23" s="53" t="str">
        <f>B222</f>
        <v>WP9 - Work Package Budget</v>
      </c>
      <c r="C23" s="17">
        <f t="shared" si="6"/>
        <v>0</v>
      </c>
      <c r="D23" s="82"/>
      <c r="E23" s="17">
        <f>IFERROR(E240,0)</f>
        <v>0</v>
      </c>
      <c r="F23" s="17">
        <f t="shared" ref="F23:S23" si="14">IFERROR(F240,0)</f>
        <v>0</v>
      </c>
      <c r="G23" s="17">
        <f t="shared" si="14"/>
        <v>0</v>
      </c>
      <c r="H23" s="17">
        <f t="shared" si="14"/>
        <v>0</v>
      </c>
      <c r="I23" s="17">
        <f t="shared" si="14"/>
        <v>0</v>
      </c>
      <c r="J23" s="17">
        <f t="shared" si="14"/>
        <v>0</v>
      </c>
      <c r="K23" s="17">
        <f t="shared" si="14"/>
        <v>0</v>
      </c>
      <c r="L23" s="17">
        <f t="shared" si="14"/>
        <v>0</v>
      </c>
      <c r="M23" s="17">
        <f t="shared" si="14"/>
        <v>0</v>
      </c>
      <c r="N23" s="17">
        <f t="shared" si="14"/>
        <v>0</v>
      </c>
      <c r="O23" s="17">
        <f t="shared" si="14"/>
        <v>0</v>
      </c>
      <c r="P23" s="17">
        <f t="shared" si="14"/>
        <v>0</v>
      </c>
      <c r="Q23" s="17">
        <f t="shared" si="14"/>
        <v>0</v>
      </c>
      <c r="R23" s="17">
        <f t="shared" si="14"/>
        <v>0</v>
      </c>
      <c r="S23" s="17">
        <f t="shared" si="14"/>
        <v>0</v>
      </c>
    </row>
    <row r="24" spans="1:19" ht="18.95" hidden="1" customHeight="1" outlineLevel="1" x14ac:dyDescent="0.2">
      <c r="A24" s="146"/>
      <c r="B24" s="121" t="str">
        <f>B243</f>
        <v>WP10 - Work Package Budget</v>
      </c>
      <c r="C24" s="18">
        <f t="shared" si="6"/>
        <v>0</v>
      </c>
      <c r="D24" s="82"/>
      <c r="E24" s="18">
        <f>IFERROR(E261,0)</f>
        <v>0</v>
      </c>
      <c r="F24" s="18">
        <f t="shared" ref="F24:S24" si="15">IFERROR(F261,0)</f>
        <v>0</v>
      </c>
      <c r="G24" s="18">
        <f t="shared" si="15"/>
        <v>0</v>
      </c>
      <c r="H24" s="18">
        <f t="shared" si="15"/>
        <v>0</v>
      </c>
      <c r="I24" s="18">
        <f t="shared" si="15"/>
        <v>0</v>
      </c>
      <c r="J24" s="18">
        <f t="shared" si="15"/>
        <v>0</v>
      </c>
      <c r="K24" s="18">
        <f t="shared" si="15"/>
        <v>0</v>
      </c>
      <c r="L24" s="18">
        <f t="shared" si="15"/>
        <v>0</v>
      </c>
      <c r="M24" s="18">
        <f t="shared" si="15"/>
        <v>0</v>
      </c>
      <c r="N24" s="18">
        <f t="shared" si="15"/>
        <v>0</v>
      </c>
      <c r="O24" s="18">
        <f t="shared" si="15"/>
        <v>0</v>
      </c>
      <c r="P24" s="18">
        <f t="shared" si="15"/>
        <v>0</v>
      </c>
      <c r="Q24" s="18">
        <f t="shared" si="15"/>
        <v>0</v>
      </c>
      <c r="R24" s="18">
        <f t="shared" si="15"/>
        <v>0</v>
      </c>
      <c r="S24" s="18">
        <f t="shared" si="15"/>
        <v>0</v>
      </c>
    </row>
    <row r="25" spans="1:19" ht="18.95" hidden="1" customHeight="1" outlineLevel="1" x14ac:dyDescent="0.2">
      <c r="A25" s="146"/>
      <c r="B25" s="53" t="str">
        <f>B264</f>
        <v>WP11 - Work Package Budget</v>
      </c>
      <c r="C25" s="17">
        <f t="shared" ref="C25:C29" si="16">SUM(E25:S25)</f>
        <v>0</v>
      </c>
      <c r="D25" s="82"/>
      <c r="E25" s="17">
        <f>IFERROR(E282,0)</f>
        <v>0</v>
      </c>
      <c r="F25" s="17">
        <f t="shared" ref="F25:S25" si="17">IFERROR(F282,0)</f>
        <v>0</v>
      </c>
      <c r="G25" s="17">
        <f t="shared" si="17"/>
        <v>0</v>
      </c>
      <c r="H25" s="17">
        <f t="shared" si="17"/>
        <v>0</v>
      </c>
      <c r="I25" s="17">
        <f t="shared" si="17"/>
        <v>0</v>
      </c>
      <c r="J25" s="17">
        <f t="shared" si="17"/>
        <v>0</v>
      </c>
      <c r="K25" s="17">
        <f t="shared" si="17"/>
        <v>0</v>
      </c>
      <c r="L25" s="17">
        <f t="shared" si="17"/>
        <v>0</v>
      </c>
      <c r="M25" s="17">
        <f t="shared" si="17"/>
        <v>0</v>
      </c>
      <c r="N25" s="17">
        <f t="shared" si="17"/>
        <v>0</v>
      </c>
      <c r="O25" s="17">
        <f t="shared" si="17"/>
        <v>0</v>
      </c>
      <c r="P25" s="17">
        <f t="shared" si="17"/>
        <v>0</v>
      </c>
      <c r="Q25" s="17">
        <f t="shared" si="17"/>
        <v>0</v>
      </c>
      <c r="R25" s="17">
        <f t="shared" si="17"/>
        <v>0</v>
      </c>
      <c r="S25" s="17">
        <f t="shared" si="17"/>
        <v>0</v>
      </c>
    </row>
    <row r="26" spans="1:19" ht="18.95" hidden="1" customHeight="1" outlineLevel="1" x14ac:dyDescent="0.2">
      <c r="A26" s="146"/>
      <c r="B26" s="53" t="str">
        <f>B285</f>
        <v>WP12 - Work Package Budget</v>
      </c>
      <c r="C26" s="17">
        <f t="shared" si="16"/>
        <v>0</v>
      </c>
      <c r="D26" s="82"/>
      <c r="E26" s="17">
        <f>IFERROR(E303,0)</f>
        <v>0</v>
      </c>
      <c r="F26" s="17">
        <f t="shared" ref="F26:S26" si="18">IFERROR(F303,0)</f>
        <v>0</v>
      </c>
      <c r="G26" s="17">
        <f t="shared" si="18"/>
        <v>0</v>
      </c>
      <c r="H26" s="17">
        <f t="shared" si="18"/>
        <v>0</v>
      </c>
      <c r="I26" s="17">
        <f t="shared" si="18"/>
        <v>0</v>
      </c>
      <c r="J26" s="17">
        <f t="shared" si="18"/>
        <v>0</v>
      </c>
      <c r="K26" s="17">
        <f t="shared" si="18"/>
        <v>0</v>
      </c>
      <c r="L26" s="17">
        <f t="shared" si="18"/>
        <v>0</v>
      </c>
      <c r="M26" s="17">
        <f t="shared" si="18"/>
        <v>0</v>
      </c>
      <c r="N26" s="17">
        <f t="shared" si="18"/>
        <v>0</v>
      </c>
      <c r="O26" s="17">
        <f t="shared" si="18"/>
        <v>0</v>
      </c>
      <c r="P26" s="17">
        <f t="shared" si="18"/>
        <v>0</v>
      </c>
      <c r="Q26" s="17">
        <f t="shared" si="18"/>
        <v>0</v>
      </c>
      <c r="R26" s="17">
        <f t="shared" si="18"/>
        <v>0</v>
      </c>
      <c r="S26" s="17">
        <f t="shared" si="18"/>
        <v>0</v>
      </c>
    </row>
    <row r="27" spans="1:19" ht="18.95" hidden="1" customHeight="1" outlineLevel="1" x14ac:dyDescent="0.2">
      <c r="A27" s="146"/>
      <c r="B27" s="121" t="str">
        <f>B306</f>
        <v>WP13 - Work Package Budget</v>
      </c>
      <c r="C27" s="18">
        <f t="shared" si="16"/>
        <v>0</v>
      </c>
      <c r="D27" s="82"/>
      <c r="E27" s="17">
        <f>IFERROR(E324,0)</f>
        <v>0</v>
      </c>
      <c r="F27" s="17">
        <f t="shared" ref="F27:S27" si="19">IFERROR(F324,0)</f>
        <v>0</v>
      </c>
      <c r="G27" s="17">
        <f t="shared" si="19"/>
        <v>0</v>
      </c>
      <c r="H27" s="17">
        <f t="shared" si="19"/>
        <v>0</v>
      </c>
      <c r="I27" s="17">
        <f t="shared" si="19"/>
        <v>0</v>
      </c>
      <c r="J27" s="17">
        <f t="shared" si="19"/>
        <v>0</v>
      </c>
      <c r="K27" s="17">
        <f t="shared" si="19"/>
        <v>0</v>
      </c>
      <c r="L27" s="17">
        <f t="shared" si="19"/>
        <v>0</v>
      </c>
      <c r="M27" s="17">
        <f t="shared" si="19"/>
        <v>0</v>
      </c>
      <c r="N27" s="17">
        <f t="shared" si="19"/>
        <v>0</v>
      </c>
      <c r="O27" s="17">
        <f t="shared" si="19"/>
        <v>0</v>
      </c>
      <c r="P27" s="17">
        <f t="shared" si="19"/>
        <v>0</v>
      </c>
      <c r="Q27" s="17">
        <f t="shared" si="19"/>
        <v>0</v>
      </c>
      <c r="R27" s="17">
        <f t="shared" si="19"/>
        <v>0</v>
      </c>
      <c r="S27" s="17">
        <f t="shared" si="19"/>
        <v>0</v>
      </c>
    </row>
    <row r="28" spans="1:19" ht="18.95" hidden="1" customHeight="1" outlineLevel="1" x14ac:dyDescent="0.2">
      <c r="A28" s="146"/>
      <c r="B28" s="53" t="str">
        <f>B327</f>
        <v>WP14 - Work Package Budget</v>
      </c>
      <c r="C28" s="17">
        <f t="shared" si="16"/>
        <v>0</v>
      </c>
      <c r="D28" s="82"/>
      <c r="E28" s="17">
        <f>IFERROR(E345,0)</f>
        <v>0</v>
      </c>
      <c r="F28" s="17">
        <f t="shared" ref="F28:S28" si="20">IFERROR(F345,0)</f>
        <v>0</v>
      </c>
      <c r="G28" s="17">
        <f t="shared" si="20"/>
        <v>0</v>
      </c>
      <c r="H28" s="17">
        <f t="shared" si="20"/>
        <v>0</v>
      </c>
      <c r="I28" s="17">
        <f t="shared" si="20"/>
        <v>0</v>
      </c>
      <c r="J28" s="17">
        <f t="shared" si="20"/>
        <v>0</v>
      </c>
      <c r="K28" s="17">
        <f t="shared" si="20"/>
        <v>0</v>
      </c>
      <c r="L28" s="17">
        <f t="shared" si="20"/>
        <v>0</v>
      </c>
      <c r="M28" s="17">
        <f t="shared" si="20"/>
        <v>0</v>
      </c>
      <c r="N28" s="17">
        <f t="shared" si="20"/>
        <v>0</v>
      </c>
      <c r="O28" s="17">
        <f t="shared" si="20"/>
        <v>0</v>
      </c>
      <c r="P28" s="17">
        <f t="shared" si="20"/>
        <v>0</v>
      </c>
      <c r="Q28" s="17">
        <f t="shared" si="20"/>
        <v>0</v>
      </c>
      <c r="R28" s="17">
        <f t="shared" si="20"/>
        <v>0</v>
      </c>
      <c r="S28" s="17">
        <f t="shared" si="20"/>
        <v>0</v>
      </c>
    </row>
    <row r="29" spans="1:19" ht="18.95" hidden="1" customHeight="1" outlineLevel="1" thickBot="1" x14ac:dyDescent="0.25">
      <c r="A29" s="146"/>
      <c r="B29" s="53" t="str">
        <f>B348</f>
        <v>WP15 - Work Package Budget</v>
      </c>
      <c r="C29" s="17">
        <f t="shared" si="16"/>
        <v>0</v>
      </c>
      <c r="D29" s="82"/>
      <c r="E29" s="17">
        <f>IFERROR(E366,0)</f>
        <v>0</v>
      </c>
      <c r="F29" s="17">
        <f t="shared" ref="F29:S29" si="21">IFERROR(F366,0)</f>
        <v>0</v>
      </c>
      <c r="G29" s="17">
        <f t="shared" si="21"/>
        <v>0</v>
      </c>
      <c r="H29" s="17">
        <f t="shared" si="21"/>
        <v>0</v>
      </c>
      <c r="I29" s="17">
        <f t="shared" si="21"/>
        <v>0</v>
      </c>
      <c r="J29" s="17">
        <f t="shared" si="21"/>
        <v>0</v>
      </c>
      <c r="K29" s="17">
        <f t="shared" si="21"/>
        <v>0</v>
      </c>
      <c r="L29" s="17">
        <f t="shared" si="21"/>
        <v>0</v>
      </c>
      <c r="M29" s="17">
        <f t="shared" si="21"/>
        <v>0</v>
      </c>
      <c r="N29" s="17">
        <f t="shared" si="21"/>
        <v>0</v>
      </c>
      <c r="O29" s="17">
        <f t="shared" si="21"/>
        <v>0</v>
      </c>
      <c r="P29" s="17">
        <f t="shared" si="21"/>
        <v>0</v>
      </c>
      <c r="Q29" s="17">
        <f t="shared" si="21"/>
        <v>0</v>
      </c>
      <c r="R29" s="17">
        <f t="shared" si="21"/>
        <v>0</v>
      </c>
      <c r="S29" s="17">
        <f t="shared" si="21"/>
        <v>0</v>
      </c>
    </row>
    <row r="30" spans="1:19" ht="18.95" customHeight="1" collapsed="1" thickBot="1" x14ac:dyDescent="0.25">
      <c r="A30" s="147"/>
      <c r="B30" s="132" t="s">
        <v>55</v>
      </c>
      <c r="C30" s="133">
        <f>IFERROR(SUM(C15:C24),0)</f>
        <v>0</v>
      </c>
      <c r="D30" s="82"/>
      <c r="E30" s="133">
        <f>IFERROR(SUM(E15:E29),0)</f>
        <v>0</v>
      </c>
      <c r="F30" s="133">
        <f t="shared" ref="F30:S30" si="22">IFERROR(SUM(F15:F29),0)</f>
        <v>0</v>
      </c>
      <c r="G30" s="133">
        <f t="shared" si="22"/>
        <v>0</v>
      </c>
      <c r="H30" s="133">
        <f t="shared" si="22"/>
        <v>0</v>
      </c>
      <c r="I30" s="133">
        <f t="shared" si="22"/>
        <v>0</v>
      </c>
      <c r="J30" s="133">
        <f t="shared" si="22"/>
        <v>0</v>
      </c>
      <c r="K30" s="133">
        <f t="shared" si="22"/>
        <v>0</v>
      </c>
      <c r="L30" s="133">
        <f t="shared" si="22"/>
        <v>0</v>
      </c>
      <c r="M30" s="133">
        <f t="shared" si="22"/>
        <v>0</v>
      </c>
      <c r="N30" s="133">
        <f t="shared" si="22"/>
        <v>0</v>
      </c>
      <c r="O30" s="133">
        <f t="shared" si="22"/>
        <v>0</v>
      </c>
      <c r="P30" s="133">
        <f t="shared" si="22"/>
        <v>0</v>
      </c>
      <c r="Q30" s="133">
        <f t="shared" si="22"/>
        <v>0</v>
      </c>
      <c r="R30" s="133">
        <f t="shared" si="22"/>
        <v>0</v>
      </c>
      <c r="S30" s="133">
        <f t="shared" si="22"/>
        <v>0</v>
      </c>
    </row>
    <row r="31" spans="1:19" s="31" customFormat="1" ht="26.25" customHeight="1" x14ac:dyDescent="0.2">
      <c r="A31" s="104"/>
      <c r="B31" s="104"/>
      <c r="C31" s="104"/>
      <c r="D31" s="82"/>
      <c r="E31" s="93" t="s">
        <v>104</v>
      </c>
      <c r="F31" s="82"/>
      <c r="G31" s="82"/>
      <c r="H31" s="82"/>
      <c r="I31" s="82"/>
      <c r="J31" s="82"/>
      <c r="K31" s="82"/>
      <c r="L31" s="82"/>
      <c r="M31" s="82"/>
      <c r="N31" s="82"/>
      <c r="O31" s="82"/>
      <c r="P31" s="82"/>
      <c r="Q31" s="82"/>
      <c r="R31" s="82"/>
      <c r="S31" s="82"/>
    </row>
    <row r="32" spans="1:19" ht="18.95" customHeight="1" x14ac:dyDescent="0.2">
      <c r="A32" s="139" t="s">
        <v>96</v>
      </c>
      <c r="B32" s="5" t="s">
        <v>2</v>
      </c>
      <c r="C32" s="17">
        <f>SUM(E32:S32)</f>
        <v>0</v>
      </c>
      <c r="D32" s="96"/>
      <c r="E32" s="68">
        <v>0</v>
      </c>
      <c r="F32" s="68">
        <v>0</v>
      </c>
      <c r="G32" s="68">
        <v>0</v>
      </c>
      <c r="H32" s="68">
        <v>0</v>
      </c>
      <c r="I32" s="68">
        <v>0</v>
      </c>
      <c r="J32" s="68">
        <v>0</v>
      </c>
      <c r="K32" s="68">
        <v>0</v>
      </c>
      <c r="L32" s="68">
        <v>0</v>
      </c>
      <c r="M32" s="68">
        <v>0</v>
      </c>
      <c r="N32" s="68">
        <v>0</v>
      </c>
      <c r="O32" s="68">
        <v>0</v>
      </c>
      <c r="P32" s="68">
        <v>0</v>
      </c>
      <c r="Q32" s="68">
        <v>0</v>
      </c>
      <c r="R32" s="68">
        <v>0</v>
      </c>
      <c r="S32" s="68">
        <v>0</v>
      </c>
    </row>
    <row r="33" spans="1:19" ht="18.95" customHeight="1" x14ac:dyDescent="0.2">
      <c r="A33" s="140"/>
      <c r="B33" s="6" t="s">
        <v>3</v>
      </c>
      <c r="C33" s="17">
        <f t="shared" ref="C33:C39" si="23">SUM(E33:S33)</f>
        <v>0</v>
      </c>
      <c r="D33" s="96"/>
      <c r="E33" s="69">
        <v>0</v>
      </c>
      <c r="F33" s="69">
        <v>0</v>
      </c>
      <c r="G33" s="69">
        <v>0</v>
      </c>
      <c r="H33" s="69">
        <v>0</v>
      </c>
      <c r="I33" s="69">
        <v>0</v>
      </c>
      <c r="J33" s="69">
        <v>0</v>
      </c>
      <c r="K33" s="69">
        <v>0</v>
      </c>
      <c r="L33" s="69">
        <v>0</v>
      </c>
      <c r="M33" s="69">
        <v>0</v>
      </c>
      <c r="N33" s="69">
        <v>0</v>
      </c>
      <c r="O33" s="69">
        <v>0</v>
      </c>
      <c r="P33" s="69">
        <v>0</v>
      </c>
      <c r="Q33" s="69">
        <v>0</v>
      </c>
      <c r="R33" s="69">
        <v>0</v>
      </c>
      <c r="S33" s="69">
        <v>0</v>
      </c>
    </row>
    <row r="34" spans="1:19" ht="18.95" customHeight="1" x14ac:dyDescent="0.2">
      <c r="A34" s="140"/>
      <c r="B34" s="5" t="s">
        <v>4</v>
      </c>
      <c r="C34" s="17">
        <f t="shared" si="23"/>
        <v>0</v>
      </c>
      <c r="D34" s="96"/>
      <c r="E34" s="68">
        <v>0</v>
      </c>
      <c r="F34" s="68">
        <v>0</v>
      </c>
      <c r="G34" s="68">
        <v>0</v>
      </c>
      <c r="H34" s="68">
        <v>0</v>
      </c>
      <c r="I34" s="68">
        <v>0</v>
      </c>
      <c r="J34" s="68">
        <v>0</v>
      </c>
      <c r="K34" s="68">
        <v>0</v>
      </c>
      <c r="L34" s="68">
        <v>0</v>
      </c>
      <c r="M34" s="68">
        <v>0</v>
      </c>
      <c r="N34" s="68">
        <v>0</v>
      </c>
      <c r="O34" s="68">
        <v>0</v>
      </c>
      <c r="P34" s="68">
        <v>0</v>
      </c>
      <c r="Q34" s="68">
        <v>0</v>
      </c>
      <c r="R34" s="68">
        <v>0</v>
      </c>
      <c r="S34" s="68">
        <v>0</v>
      </c>
    </row>
    <row r="35" spans="1:19" ht="18.95" customHeight="1" x14ac:dyDescent="0.2">
      <c r="A35" s="140"/>
      <c r="B35" s="7" t="s">
        <v>5</v>
      </c>
      <c r="C35" s="17">
        <f t="shared" si="23"/>
        <v>0</v>
      </c>
      <c r="D35" s="96"/>
      <c r="E35" s="70">
        <v>0</v>
      </c>
      <c r="F35" s="70">
        <v>0</v>
      </c>
      <c r="G35" s="70">
        <v>0</v>
      </c>
      <c r="H35" s="70">
        <v>0</v>
      </c>
      <c r="I35" s="70">
        <v>0</v>
      </c>
      <c r="J35" s="70">
        <v>0</v>
      </c>
      <c r="K35" s="70">
        <v>0</v>
      </c>
      <c r="L35" s="70">
        <v>0</v>
      </c>
      <c r="M35" s="70">
        <v>0</v>
      </c>
      <c r="N35" s="70">
        <v>0</v>
      </c>
      <c r="O35" s="70">
        <v>0</v>
      </c>
      <c r="P35" s="70">
        <v>0</v>
      </c>
      <c r="Q35" s="70">
        <v>0</v>
      </c>
      <c r="R35" s="70">
        <v>0</v>
      </c>
      <c r="S35" s="70">
        <v>0</v>
      </c>
    </row>
    <row r="36" spans="1:19" ht="18.95" customHeight="1" thickBot="1" x14ac:dyDescent="0.25">
      <c r="A36" s="140"/>
      <c r="B36" s="7" t="s">
        <v>6</v>
      </c>
      <c r="C36" s="18">
        <f t="shared" si="23"/>
        <v>0</v>
      </c>
      <c r="D36" s="96"/>
      <c r="E36" s="70">
        <v>0</v>
      </c>
      <c r="F36" s="71">
        <v>0</v>
      </c>
      <c r="G36" s="71">
        <v>0</v>
      </c>
      <c r="H36" s="71">
        <v>0</v>
      </c>
      <c r="I36" s="71">
        <v>0</v>
      </c>
      <c r="J36" s="71">
        <v>0</v>
      </c>
      <c r="K36" s="71">
        <v>0</v>
      </c>
      <c r="L36" s="71">
        <v>0</v>
      </c>
      <c r="M36" s="71">
        <v>0</v>
      </c>
      <c r="N36" s="71">
        <v>0</v>
      </c>
      <c r="O36" s="71">
        <v>0</v>
      </c>
      <c r="P36" s="71">
        <v>0</v>
      </c>
      <c r="Q36" s="71">
        <v>0</v>
      </c>
      <c r="R36" s="71">
        <v>0</v>
      </c>
      <c r="S36" s="71">
        <v>0</v>
      </c>
    </row>
    <row r="37" spans="1:19" ht="18.95" customHeight="1" x14ac:dyDescent="0.2">
      <c r="A37" s="140"/>
      <c r="B37" s="20" t="s">
        <v>7</v>
      </c>
      <c r="C37" s="19">
        <f t="shared" si="23"/>
        <v>0</v>
      </c>
      <c r="D37" s="96"/>
      <c r="E37" s="21">
        <f t="shared" ref="E37:S37" si="24">IFERROR(ROUND((SUM(E32:E35)*E$8)+IF(E$7&lt;1,0,SUM(E32:E35)*(E$7-1)),0),0)</f>
        <v>0</v>
      </c>
      <c r="F37" s="21">
        <f t="shared" si="24"/>
        <v>0</v>
      </c>
      <c r="G37" s="21">
        <f t="shared" ref="G37:K37" si="25">IFERROR(ROUND((SUM(G32:G35)*G$8)+IF(G$7&lt;1,0,SUM(G32:G35)*(G$7-1)),0),0)</f>
        <v>0</v>
      </c>
      <c r="H37" s="21">
        <f t="shared" si="25"/>
        <v>0</v>
      </c>
      <c r="I37" s="21">
        <f t="shared" si="25"/>
        <v>0</v>
      </c>
      <c r="J37" s="21">
        <f t="shared" si="25"/>
        <v>0</v>
      </c>
      <c r="K37" s="21">
        <f t="shared" si="25"/>
        <v>0</v>
      </c>
      <c r="L37" s="21">
        <f t="shared" si="24"/>
        <v>0</v>
      </c>
      <c r="M37" s="21">
        <f t="shared" si="24"/>
        <v>0</v>
      </c>
      <c r="N37" s="21">
        <f t="shared" si="24"/>
        <v>0</v>
      </c>
      <c r="O37" s="21">
        <f t="shared" si="24"/>
        <v>0</v>
      </c>
      <c r="P37" s="21">
        <f t="shared" si="24"/>
        <v>0</v>
      </c>
      <c r="Q37" s="21">
        <f t="shared" si="24"/>
        <v>0</v>
      </c>
      <c r="R37" s="21">
        <f t="shared" si="24"/>
        <v>0</v>
      </c>
      <c r="S37" s="21">
        <f t="shared" si="24"/>
        <v>0</v>
      </c>
    </row>
    <row r="38" spans="1:19" ht="18.95" customHeight="1" thickBot="1" x14ac:dyDescent="0.25">
      <c r="A38" s="141"/>
      <c r="B38" s="8" t="s">
        <v>98</v>
      </c>
      <c r="C38" s="28">
        <f t="shared" si="23"/>
        <v>0</v>
      </c>
      <c r="D38" s="96"/>
      <c r="E38" s="27">
        <f>IFERROR(SUM(E32:E36),0)</f>
        <v>0</v>
      </c>
      <c r="F38" s="27">
        <f t="shared" ref="F38:S38" si="26">IFERROR(SUM(F32:F36),0)</f>
        <v>0</v>
      </c>
      <c r="G38" s="27">
        <f t="shared" ref="G38:K38" si="27">IFERROR(SUM(G32:G36),0)</f>
        <v>0</v>
      </c>
      <c r="H38" s="27">
        <f t="shared" si="27"/>
        <v>0</v>
      </c>
      <c r="I38" s="27">
        <f t="shared" si="27"/>
        <v>0</v>
      </c>
      <c r="J38" s="27">
        <f t="shared" si="27"/>
        <v>0</v>
      </c>
      <c r="K38" s="27">
        <f t="shared" si="27"/>
        <v>0</v>
      </c>
      <c r="L38" s="27">
        <f t="shared" si="26"/>
        <v>0</v>
      </c>
      <c r="M38" s="27">
        <f t="shared" si="26"/>
        <v>0</v>
      </c>
      <c r="N38" s="27">
        <f t="shared" si="26"/>
        <v>0</v>
      </c>
      <c r="O38" s="27">
        <f t="shared" si="26"/>
        <v>0</v>
      </c>
      <c r="P38" s="27">
        <f t="shared" si="26"/>
        <v>0</v>
      </c>
      <c r="Q38" s="27">
        <f t="shared" si="26"/>
        <v>0</v>
      </c>
      <c r="R38" s="27">
        <f t="shared" si="26"/>
        <v>0</v>
      </c>
      <c r="S38" s="27">
        <f t="shared" si="26"/>
        <v>0</v>
      </c>
    </row>
    <row r="39" spans="1:19" ht="18.95" customHeight="1" thickBot="1" x14ac:dyDescent="0.25">
      <c r="A39" s="142"/>
      <c r="B39" s="50" t="s">
        <v>97</v>
      </c>
      <c r="C39" s="51">
        <f t="shared" si="23"/>
        <v>0</v>
      </c>
      <c r="D39" s="97"/>
      <c r="E39" s="48">
        <f>IFERROR(SUM(E32:E37),0)</f>
        <v>0</v>
      </c>
      <c r="F39" s="48">
        <f t="shared" ref="F39:S39" si="28">IFERROR(SUM(F32:F37),0)</f>
        <v>0</v>
      </c>
      <c r="G39" s="48">
        <f t="shared" ref="G39:K39" si="29">IFERROR(SUM(G32:G37),0)</f>
        <v>0</v>
      </c>
      <c r="H39" s="48">
        <f t="shared" si="29"/>
        <v>0</v>
      </c>
      <c r="I39" s="48">
        <f t="shared" si="29"/>
        <v>0</v>
      </c>
      <c r="J39" s="48">
        <f t="shared" si="29"/>
        <v>0</v>
      </c>
      <c r="K39" s="48">
        <f t="shared" si="29"/>
        <v>0</v>
      </c>
      <c r="L39" s="48">
        <f t="shared" si="28"/>
        <v>0</v>
      </c>
      <c r="M39" s="48">
        <f t="shared" si="28"/>
        <v>0</v>
      </c>
      <c r="N39" s="48">
        <f t="shared" si="28"/>
        <v>0</v>
      </c>
      <c r="O39" s="48">
        <f t="shared" si="28"/>
        <v>0</v>
      </c>
      <c r="P39" s="48">
        <f t="shared" si="28"/>
        <v>0</v>
      </c>
      <c r="Q39" s="48">
        <f t="shared" si="28"/>
        <v>0</v>
      </c>
      <c r="R39" s="48">
        <f t="shared" si="28"/>
        <v>0</v>
      </c>
      <c r="S39" s="49">
        <f t="shared" si="28"/>
        <v>0</v>
      </c>
    </row>
    <row r="40" spans="1:19" s="86" customFormat="1" ht="26.25" customHeight="1" x14ac:dyDescent="0.2">
      <c r="A40" s="90"/>
      <c r="B40" s="106"/>
      <c r="C40" s="107"/>
      <c r="D40" s="105"/>
      <c r="E40" s="93" t="s">
        <v>100</v>
      </c>
      <c r="F40" s="108"/>
      <c r="G40" s="108"/>
      <c r="H40" s="108"/>
      <c r="I40" s="108"/>
      <c r="J40" s="108"/>
      <c r="K40" s="108"/>
      <c r="L40" s="108"/>
      <c r="M40" s="108"/>
      <c r="N40" s="108"/>
      <c r="O40" s="108"/>
      <c r="P40" s="108"/>
      <c r="Q40" s="108"/>
      <c r="R40" s="108"/>
      <c r="S40" s="108"/>
    </row>
    <row r="41" spans="1:19" ht="18.95" customHeight="1" x14ac:dyDescent="0.2">
      <c r="A41" s="139" t="s">
        <v>78</v>
      </c>
      <c r="B41" s="53" t="s">
        <v>99</v>
      </c>
      <c r="C41" s="17">
        <f>IFERROR(SUMIF(E41:S41,"&gt;0"),0)</f>
        <v>0</v>
      </c>
      <c r="D41" s="82"/>
      <c r="E41" s="68">
        <v>0</v>
      </c>
      <c r="F41" s="68">
        <v>0</v>
      </c>
      <c r="G41" s="68">
        <v>0</v>
      </c>
      <c r="H41" s="68">
        <v>0</v>
      </c>
      <c r="I41" s="68">
        <v>0</v>
      </c>
      <c r="J41" s="68">
        <v>0</v>
      </c>
      <c r="K41" s="68">
        <v>0</v>
      </c>
      <c r="L41" s="68">
        <v>0</v>
      </c>
      <c r="M41" s="68">
        <v>0</v>
      </c>
      <c r="N41" s="68">
        <v>0</v>
      </c>
      <c r="O41" s="68">
        <v>0</v>
      </c>
      <c r="P41" s="68">
        <v>0</v>
      </c>
      <c r="Q41" s="68">
        <v>0</v>
      </c>
      <c r="R41" s="68">
        <v>0</v>
      </c>
      <c r="S41" s="68">
        <v>0</v>
      </c>
    </row>
    <row r="42" spans="1:19" ht="18.95" customHeight="1" x14ac:dyDescent="0.2">
      <c r="A42" s="140"/>
      <c r="B42" s="114" t="s">
        <v>108</v>
      </c>
      <c r="C42" s="63">
        <f>SUM(E42:S42)</f>
        <v>0</v>
      </c>
      <c r="D42" s="82"/>
      <c r="E42" s="68">
        <v>0</v>
      </c>
      <c r="F42" s="68">
        <v>0</v>
      </c>
      <c r="G42" s="68">
        <v>0</v>
      </c>
      <c r="H42" s="68">
        <v>0</v>
      </c>
      <c r="I42" s="68">
        <v>0</v>
      </c>
      <c r="J42" s="68">
        <v>0</v>
      </c>
      <c r="K42" s="68">
        <v>0</v>
      </c>
      <c r="L42" s="68">
        <v>0</v>
      </c>
      <c r="M42" s="68">
        <v>0</v>
      </c>
      <c r="N42" s="68">
        <v>0</v>
      </c>
      <c r="O42" s="68">
        <v>0</v>
      </c>
      <c r="P42" s="68">
        <v>0</v>
      </c>
      <c r="Q42" s="68">
        <v>0</v>
      </c>
      <c r="R42" s="68">
        <v>0</v>
      </c>
      <c r="S42" s="68">
        <v>0</v>
      </c>
    </row>
    <row r="43" spans="1:19" ht="18.95" customHeight="1" x14ac:dyDescent="0.2">
      <c r="A43" s="140"/>
      <c r="B43" s="53" t="s">
        <v>57</v>
      </c>
      <c r="C43" s="17">
        <f>IFERROR(SUMIF(E43:S43,"&gt;0"),0)</f>
        <v>0</v>
      </c>
      <c r="D43" s="82"/>
      <c r="E43" s="68">
        <v>0</v>
      </c>
      <c r="F43" s="68">
        <v>0</v>
      </c>
      <c r="G43" s="68">
        <v>0</v>
      </c>
      <c r="H43" s="68">
        <v>0</v>
      </c>
      <c r="I43" s="68">
        <v>0</v>
      </c>
      <c r="J43" s="68">
        <v>0</v>
      </c>
      <c r="K43" s="68">
        <v>0</v>
      </c>
      <c r="L43" s="68">
        <v>0</v>
      </c>
      <c r="M43" s="68">
        <v>0</v>
      </c>
      <c r="N43" s="68">
        <v>0</v>
      </c>
      <c r="O43" s="68">
        <v>0</v>
      </c>
      <c r="P43" s="68">
        <v>0</v>
      </c>
      <c r="Q43" s="68">
        <v>0</v>
      </c>
      <c r="R43" s="68">
        <v>0</v>
      </c>
      <c r="S43" s="68">
        <v>0</v>
      </c>
    </row>
    <row r="44" spans="1:19" ht="18.95" customHeight="1" x14ac:dyDescent="0.2">
      <c r="A44" s="140"/>
      <c r="B44" s="53" t="s">
        <v>120</v>
      </c>
      <c r="C44" s="60">
        <f>SUM(E44:S44)</f>
        <v>0</v>
      </c>
      <c r="D44" s="82"/>
      <c r="E44" s="68">
        <f t="shared" ref="E44:S44" si="30">IFERROR(MIN(E30-SUM(E39,E42,E43),E51),0)</f>
        <v>0</v>
      </c>
      <c r="F44" s="68">
        <f t="shared" si="30"/>
        <v>0</v>
      </c>
      <c r="G44" s="68">
        <f t="shared" si="30"/>
        <v>0</v>
      </c>
      <c r="H44" s="68">
        <f t="shared" si="30"/>
        <v>0</v>
      </c>
      <c r="I44" s="68">
        <f t="shared" si="30"/>
        <v>0</v>
      </c>
      <c r="J44" s="68">
        <f t="shared" si="30"/>
        <v>0</v>
      </c>
      <c r="K44" s="68">
        <f t="shared" si="30"/>
        <v>0</v>
      </c>
      <c r="L44" s="68">
        <f t="shared" si="30"/>
        <v>0</v>
      </c>
      <c r="M44" s="68">
        <f t="shared" si="30"/>
        <v>0</v>
      </c>
      <c r="N44" s="68">
        <f t="shared" si="30"/>
        <v>0</v>
      </c>
      <c r="O44" s="68">
        <f t="shared" si="30"/>
        <v>0</v>
      </c>
      <c r="P44" s="68">
        <f t="shared" si="30"/>
        <v>0</v>
      </c>
      <c r="Q44" s="68">
        <f t="shared" si="30"/>
        <v>0</v>
      </c>
      <c r="R44" s="68">
        <f t="shared" si="30"/>
        <v>0</v>
      </c>
      <c r="S44" s="68">
        <f t="shared" si="30"/>
        <v>0</v>
      </c>
    </row>
    <row r="45" spans="1:19" ht="18.95" customHeight="1" thickBot="1" x14ac:dyDescent="0.25">
      <c r="A45" s="140"/>
      <c r="B45" s="54" t="s">
        <v>58</v>
      </c>
      <c r="C45" s="61">
        <f>IFERROR(CEILING(C44/(C30),0.01),0)</f>
        <v>0</v>
      </c>
      <c r="D45" s="82"/>
      <c r="E45" s="52">
        <f t="shared" ref="E45:S45" si="31">IFERROR(CEILING(E44/E30,0.01),0)</f>
        <v>0</v>
      </c>
      <c r="F45" s="52">
        <f t="shared" si="31"/>
        <v>0</v>
      </c>
      <c r="G45" s="52">
        <f t="shared" si="31"/>
        <v>0</v>
      </c>
      <c r="H45" s="52">
        <f t="shared" si="31"/>
        <v>0</v>
      </c>
      <c r="I45" s="52">
        <f t="shared" si="31"/>
        <v>0</v>
      </c>
      <c r="J45" s="52">
        <f t="shared" si="31"/>
        <v>0</v>
      </c>
      <c r="K45" s="52">
        <f t="shared" si="31"/>
        <v>0</v>
      </c>
      <c r="L45" s="52">
        <f t="shared" si="31"/>
        <v>0</v>
      </c>
      <c r="M45" s="52">
        <f t="shared" si="31"/>
        <v>0</v>
      </c>
      <c r="N45" s="52">
        <f t="shared" si="31"/>
        <v>0</v>
      </c>
      <c r="O45" s="52">
        <f t="shared" si="31"/>
        <v>0</v>
      </c>
      <c r="P45" s="52">
        <f t="shared" si="31"/>
        <v>0</v>
      </c>
      <c r="Q45" s="52">
        <f t="shared" si="31"/>
        <v>0</v>
      </c>
      <c r="R45" s="52">
        <f t="shared" si="31"/>
        <v>0</v>
      </c>
      <c r="S45" s="52">
        <f t="shared" si="31"/>
        <v>0</v>
      </c>
    </row>
    <row r="46" spans="1:19" ht="18.95" customHeight="1" thickBot="1" x14ac:dyDescent="0.25">
      <c r="A46" s="140"/>
      <c r="B46" s="113" t="s">
        <v>105</v>
      </c>
      <c r="C46" s="62">
        <f>IFERROR(SUM(C41,C43:C44),0)</f>
        <v>0</v>
      </c>
      <c r="D46" s="82"/>
      <c r="E46" s="101"/>
      <c r="F46" s="101"/>
      <c r="G46" s="101"/>
      <c r="H46" s="101"/>
      <c r="I46" s="101"/>
      <c r="J46" s="101"/>
      <c r="K46" s="101"/>
      <c r="L46" s="101"/>
      <c r="M46" s="101"/>
      <c r="N46" s="101"/>
      <c r="O46" s="101"/>
      <c r="P46" s="101"/>
      <c r="Q46" s="101"/>
      <c r="R46" s="101"/>
      <c r="S46" s="101"/>
    </row>
    <row r="47" spans="1:19" s="31" customFormat="1" ht="26.25" customHeight="1" x14ac:dyDescent="0.2">
      <c r="A47" s="88"/>
      <c r="B47" s="88"/>
      <c r="C47" s="88"/>
      <c r="D47" s="82"/>
      <c r="E47" s="93" t="s">
        <v>83</v>
      </c>
      <c r="F47" s="82"/>
      <c r="G47" s="82"/>
      <c r="H47" s="82"/>
      <c r="I47" s="82"/>
      <c r="J47" s="82"/>
      <c r="K47" s="82"/>
      <c r="L47" s="82"/>
      <c r="M47" s="82"/>
      <c r="N47" s="82"/>
      <c r="O47" s="82"/>
      <c r="P47" s="82"/>
      <c r="Q47" s="82"/>
      <c r="R47" s="82"/>
      <c r="S47" s="82"/>
    </row>
    <row r="48" spans="1:19" ht="18.95" customHeight="1" x14ac:dyDescent="0.2">
      <c r="A48" s="77"/>
      <c r="B48" s="55" t="s">
        <v>82</v>
      </c>
      <c r="C48" s="59">
        <f>IFERROR(C39+C46-C30,0)</f>
        <v>0</v>
      </c>
      <c r="D48" s="82"/>
      <c r="E48" s="17">
        <f t="shared" ref="E48:S48" si="32">E30+E41-E42-E43-E44</f>
        <v>0</v>
      </c>
      <c r="F48" s="17">
        <f t="shared" si="32"/>
        <v>0</v>
      </c>
      <c r="G48" s="17">
        <f t="shared" si="32"/>
        <v>0</v>
      </c>
      <c r="H48" s="17">
        <f t="shared" si="32"/>
        <v>0</v>
      </c>
      <c r="I48" s="17">
        <f t="shared" si="32"/>
        <v>0</v>
      </c>
      <c r="J48" s="17">
        <f t="shared" si="32"/>
        <v>0</v>
      </c>
      <c r="K48" s="17">
        <f t="shared" si="32"/>
        <v>0</v>
      </c>
      <c r="L48" s="17">
        <f t="shared" si="32"/>
        <v>0</v>
      </c>
      <c r="M48" s="17">
        <f t="shared" si="32"/>
        <v>0</v>
      </c>
      <c r="N48" s="17">
        <f t="shared" si="32"/>
        <v>0</v>
      </c>
      <c r="O48" s="17">
        <f t="shared" si="32"/>
        <v>0</v>
      </c>
      <c r="P48" s="17">
        <f t="shared" si="32"/>
        <v>0</v>
      </c>
      <c r="Q48" s="17">
        <f t="shared" si="32"/>
        <v>0</v>
      </c>
      <c r="R48" s="17">
        <f t="shared" si="32"/>
        <v>0</v>
      </c>
      <c r="S48" s="17">
        <f t="shared" si="32"/>
        <v>0</v>
      </c>
    </row>
    <row r="49" spans="1:19" s="102" customFormat="1" ht="9.4" customHeight="1" x14ac:dyDescent="0.2">
      <c r="A49" s="88"/>
      <c r="B49" s="84"/>
      <c r="C49" s="82"/>
      <c r="D49" s="82"/>
      <c r="E49" s="82"/>
      <c r="F49" s="82"/>
      <c r="G49" s="82"/>
      <c r="H49" s="82"/>
      <c r="I49" s="82"/>
      <c r="J49" s="82"/>
      <c r="K49" s="82"/>
      <c r="L49" s="82"/>
      <c r="M49" s="82"/>
      <c r="N49" s="82"/>
      <c r="O49" s="82"/>
      <c r="P49" s="82"/>
      <c r="Q49" s="82"/>
      <c r="R49" s="82"/>
      <c r="S49" s="82"/>
    </row>
    <row r="50" spans="1:19" s="103" customFormat="1" ht="9.4" customHeight="1" x14ac:dyDescent="0.2">
      <c r="A50" s="89"/>
      <c r="B50" s="84" t="str">
        <f>ProjectManagementText&amp;" included in costs above"</f>
        <v>Project management ShippingLab (0%) included in costs above</v>
      </c>
      <c r="C50" s="94">
        <f>SUM(E50:S50)</f>
        <v>0</v>
      </c>
      <c r="D50" s="94"/>
      <c r="E50" s="94">
        <f>IFERROR(SUM(E69,E90,E111,E132,E153,E174,E195,E216,E237,E258),0)</f>
        <v>0</v>
      </c>
      <c r="F50" s="94">
        <f t="shared" ref="F50:S50" si="33">IFERROR(SUM(F69,F90,F111,F132,F153,F174,F195,F216,F237,F258),0)</f>
        <v>0</v>
      </c>
      <c r="G50" s="94">
        <f t="shared" ref="G50:K50" si="34">IFERROR(SUM(G69,G90,G111,G132,G153,G174,G195,G216,G237,G258),0)</f>
        <v>0</v>
      </c>
      <c r="H50" s="94">
        <f t="shared" si="34"/>
        <v>0</v>
      </c>
      <c r="I50" s="94">
        <f t="shared" si="34"/>
        <v>0</v>
      </c>
      <c r="J50" s="94">
        <f t="shared" si="34"/>
        <v>0</v>
      </c>
      <c r="K50" s="94">
        <f t="shared" si="34"/>
        <v>0</v>
      </c>
      <c r="L50" s="94">
        <f t="shared" si="33"/>
        <v>0</v>
      </c>
      <c r="M50" s="94">
        <f t="shared" si="33"/>
        <v>0</v>
      </c>
      <c r="N50" s="94">
        <f t="shared" si="33"/>
        <v>0</v>
      </c>
      <c r="O50" s="94">
        <f t="shared" si="33"/>
        <v>0</v>
      </c>
      <c r="P50" s="94">
        <f t="shared" si="33"/>
        <v>0</v>
      </c>
      <c r="Q50" s="94">
        <f t="shared" si="33"/>
        <v>0</v>
      </c>
      <c r="R50" s="94">
        <f t="shared" si="33"/>
        <v>0</v>
      </c>
      <c r="S50" s="94">
        <f t="shared" si="33"/>
        <v>0</v>
      </c>
    </row>
    <row r="51" spans="1:19" s="103" customFormat="1" ht="9.4" customHeight="1" x14ac:dyDescent="0.2">
      <c r="A51" s="89"/>
      <c r="B51" s="84" t="s">
        <v>80</v>
      </c>
      <c r="C51" s="94">
        <f>IFERROR(C30*C52,0)</f>
        <v>0</v>
      </c>
      <c r="D51" s="94"/>
      <c r="E51" s="94">
        <f>IFERROR(SUM(E73,E94,E115,E136,E157,E178,E199,E220,E241,E262,E283,E304,E325,E346,E367),0)</f>
        <v>0</v>
      </c>
      <c r="F51" s="94">
        <f t="shared" ref="F51:S51" si="35">IFERROR(SUM(F73,F94,F115,F136,F157,F178,F199,F220,F241,F262,F283,F304,F325,F346,F367),0)</f>
        <v>0</v>
      </c>
      <c r="G51" s="94">
        <f t="shared" si="35"/>
        <v>0</v>
      </c>
      <c r="H51" s="94">
        <f t="shared" si="35"/>
        <v>0</v>
      </c>
      <c r="I51" s="94">
        <f t="shared" si="35"/>
        <v>0</v>
      </c>
      <c r="J51" s="94">
        <f t="shared" si="35"/>
        <v>0</v>
      </c>
      <c r="K51" s="94">
        <f t="shared" si="35"/>
        <v>0</v>
      </c>
      <c r="L51" s="94">
        <f t="shared" si="35"/>
        <v>0</v>
      </c>
      <c r="M51" s="94">
        <f t="shared" si="35"/>
        <v>0</v>
      </c>
      <c r="N51" s="94">
        <f t="shared" si="35"/>
        <v>0</v>
      </c>
      <c r="O51" s="94">
        <f t="shared" si="35"/>
        <v>0</v>
      </c>
      <c r="P51" s="94">
        <f t="shared" si="35"/>
        <v>0</v>
      </c>
      <c r="Q51" s="94">
        <f t="shared" si="35"/>
        <v>0</v>
      </c>
      <c r="R51" s="94">
        <f t="shared" si="35"/>
        <v>0</v>
      </c>
      <c r="S51" s="94">
        <f t="shared" si="35"/>
        <v>0</v>
      </c>
    </row>
    <row r="52" spans="1:19" s="102" customFormat="1" ht="9.4" customHeight="1" x14ac:dyDescent="0.2">
      <c r="A52" s="88"/>
      <c r="B52" s="84" t="s">
        <v>81</v>
      </c>
      <c r="C52" s="82">
        <v>0.5</v>
      </c>
      <c r="D52" s="82"/>
      <c r="E52" s="82" t="str">
        <f>IFERROR(E51/E30,"")</f>
        <v/>
      </c>
      <c r="F52" s="82" t="str">
        <f t="shared" ref="F52:S52" si="36">IFERROR(F51/F30,"")</f>
        <v/>
      </c>
      <c r="G52" s="82" t="str">
        <f t="shared" si="36"/>
        <v/>
      </c>
      <c r="H52" s="82" t="str">
        <f t="shared" si="36"/>
        <v/>
      </c>
      <c r="I52" s="82" t="str">
        <f t="shared" si="36"/>
        <v/>
      </c>
      <c r="J52" s="82" t="str">
        <f t="shared" si="36"/>
        <v/>
      </c>
      <c r="K52" s="82" t="str">
        <f t="shared" si="36"/>
        <v/>
      </c>
      <c r="L52" s="82" t="str">
        <f t="shared" si="36"/>
        <v/>
      </c>
      <c r="M52" s="82" t="str">
        <f t="shared" si="36"/>
        <v/>
      </c>
      <c r="N52" s="82" t="str">
        <f t="shared" si="36"/>
        <v/>
      </c>
      <c r="O52" s="82" t="str">
        <f t="shared" si="36"/>
        <v/>
      </c>
      <c r="P52" s="82" t="str">
        <f t="shared" si="36"/>
        <v/>
      </c>
      <c r="Q52" s="82" t="str">
        <f t="shared" si="36"/>
        <v/>
      </c>
      <c r="R52" s="82" t="str">
        <f t="shared" si="36"/>
        <v/>
      </c>
      <c r="S52" s="82" t="str">
        <f t="shared" si="36"/>
        <v/>
      </c>
    </row>
    <row r="53" spans="1:19" s="102" customFormat="1" ht="37.5" customHeight="1" x14ac:dyDescent="0.2">
      <c r="A53" s="88"/>
      <c r="B53" s="84"/>
      <c r="C53" s="82"/>
      <c r="D53" s="82"/>
      <c r="E53" s="82"/>
      <c r="F53" s="82"/>
      <c r="G53" s="82"/>
      <c r="H53" s="82"/>
      <c r="I53" s="82"/>
      <c r="J53" s="82"/>
      <c r="K53" s="82"/>
      <c r="L53" s="82"/>
      <c r="M53" s="82"/>
      <c r="N53" s="82"/>
      <c r="O53" s="82"/>
      <c r="P53" s="82"/>
      <c r="Q53" s="82"/>
      <c r="R53" s="82"/>
      <c r="S53" s="82"/>
    </row>
    <row r="54" spans="1:19" s="23" customFormat="1" ht="21.95" customHeight="1" collapsed="1" x14ac:dyDescent="0.2">
      <c r="A54" s="109">
        <v>1</v>
      </c>
      <c r="B54" s="3" t="str">
        <f>IF(LEFT(C56,1)="(","WP"&amp;A54&amp;" - Work Package Budget","WP"&amp;A54&amp;" - "&amp;C56)</f>
        <v>WP1 - Work Package Budget</v>
      </c>
      <c r="C54" s="3"/>
      <c r="D54" s="10"/>
      <c r="E54" s="10"/>
      <c r="F54" s="10"/>
      <c r="G54" s="10"/>
      <c r="H54" s="10"/>
      <c r="I54" s="10"/>
      <c r="J54" s="10"/>
      <c r="K54" s="10"/>
      <c r="L54" s="10"/>
      <c r="M54" s="10"/>
      <c r="N54" s="10"/>
      <c r="O54" s="10"/>
      <c r="P54" s="10"/>
      <c r="Q54" s="10"/>
      <c r="R54" s="10"/>
      <c r="S54" s="10"/>
    </row>
    <row r="55" spans="1:19" s="86" customFormat="1" ht="18" outlineLevel="1" x14ac:dyDescent="0.25">
      <c r="A55" s="77"/>
      <c r="B55" s="75"/>
      <c r="C55" s="75"/>
      <c r="D55" s="75"/>
      <c r="E55" s="76"/>
      <c r="F55" s="76"/>
      <c r="G55" s="76"/>
      <c r="H55" s="76"/>
      <c r="I55" s="76"/>
      <c r="J55" s="76"/>
      <c r="K55" s="76"/>
      <c r="L55" s="76"/>
      <c r="M55" s="76"/>
      <c r="N55" s="76"/>
      <c r="O55" s="76"/>
      <c r="P55" s="76"/>
      <c r="Q55" s="76"/>
      <c r="R55" s="76"/>
      <c r="S55" s="76"/>
    </row>
    <row r="56" spans="1:19" s="23" customFormat="1" outlineLevel="1" x14ac:dyDescent="0.2">
      <c r="A56" s="92"/>
      <c r="B56" s="4" t="s">
        <v>32</v>
      </c>
      <c r="C56" s="135" t="str">
        <f>"(write a descriptive name for WP"&amp;A54&amp;")"</f>
        <v>(write a descriptive name for WP1)</v>
      </c>
      <c r="D56" s="137"/>
      <c r="E56" s="138"/>
      <c r="F56" s="76"/>
      <c r="G56" s="76"/>
      <c r="H56" s="76"/>
      <c r="I56" s="76"/>
      <c r="J56" s="76"/>
      <c r="K56" s="76"/>
      <c r="L56" s="76"/>
      <c r="M56" s="76"/>
      <c r="N56" s="76"/>
      <c r="O56" s="76"/>
      <c r="P56" s="76"/>
      <c r="Q56" s="76"/>
      <c r="R56" s="76"/>
      <c r="S56" s="76"/>
    </row>
    <row r="57" spans="1:19" s="23" customFormat="1" ht="15" outlineLevel="1" x14ac:dyDescent="0.2">
      <c r="A57" s="77"/>
      <c r="B57" s="4" t="s">
        <v>50</v>
      </c>
      <c r="C57" s="72" t="s">
        <v>51</v>
      </c>
      <c r="D57" s="135" t="s">
        <v>49</v>
      </c>
      <c r="E57" s="136"/>
      <c r="F57" s="76"/>
      <c r="G57" s="76"/>
      <c r="H57" s="76"/>
      <c r="I57" s="76"/>
      <c r="J57" s="76"/>
      <c r="K57" s="76"/>
      <c r="L57" s="76"/>
      <c r="M57" s="76"/>
      <c r="N57" s="76"/>
      <c r="O57" s="76"/>
      <c r="P57" s="76"/>
      <c r="Q57" s="76"/>
      <c r="R57" s="76"/>
      <c r="S57" s="76"/>
    </row>
    <row r="58" spans="1:19" s="23" customFormat="1" outlineLevel="1" x14ac:dyDescent="0.2">
      <c r="A58" s="77"/>
      <c r="B58" s="4" t="s">
        <v>48</v>
      </c>
      <c r="C58" s="135" t="s">
        <v>47</v>
      </c>
      <c r="D58" s="137"/>
      <c r="E58" s="138"/>
      <c r="F58" s="76"/>
      <c r="G58" s="76"/>
      <c r="H58" s="76"/>
      <c r="I58" s="76"/>
      <c r="J58" s="76"/>
      <c r="K58" s="76"/>
      <c r="L58" s="76"/>
      <c r="M58" s="76"/>
      <c r="N58" s="76"/>
      <c r="O58" s="76"/>
      <c r="P58" s="76"/>
      <c r="Q58" s="76"/>
      <c r="R58" s="76"/>
      <c r="S58" s="76"/>
    </row>
    <row r="59" spans="1:19" s="23" customFormat="1" outlineLevel="1" x14ac:dyDescent="0.2">
      <c r="A59" s="77"/>
      <c r="B59" s="11" t="s">
        <v>30</v>
      </c>
      <c r="C59" s="135" t="s">
        <v>24</v>
      </c>
      <c r="D59" s="137"/>
      <c r="E59" s="138"/>
      <c r="F59" s="76"/>
      <c r="G59" s="76"/>
      <c r="H59" s="76"/>
      <c r="I59" s="76"/>
      <c r="J59" s="76"/>
      <c r="K59" s="76"/>
      <c r="L59" s="76"/>
      <c r="M59" s="76"/>
      <c r="N59" s="76"/>
      <c r="O59" s="76"/>
      <c r="P59" s="76"/>
      <c r="Q59" s="76"/>
      <c r="R59" s="76"/>
      <c r="S59" s="76"/>
    </row>
    <row r="60" spans="1:19" s="86" customFormat="1" ht="18" outlineLevel="1" x14ac:dyDescent="0.25">
      <c r="A60" s="77"/>
      <c r="B60" s="78"/>
      <c r="C60" s="78"/>
      <c r="D60" s="78"/>
      <c r="E60" s="76"/>
      <c r="F60" s="76"/>
      <c r="G60" s="76"/>
      <c r="H60" s="76"/>
      <c r="I60" s="76"/>
      <c r="J60" s="76"/>
      <c r="K60" s="76"/>
      <c r="L60" s="76"/>
      <c r="M60" s="76"/>
      <c r="N60" s="76"/>
      <c r="O60" s="76"/>
      <c r="P60" s="76"/>
      <c r="Q60" s="76"/>
      <c r="R60" s="76"/>
      <c r="S60" s="76"/>
    </row>
    <row r="61" spans="1:19" ht="27.75" customHeight="1" outlineLevel="1" x14ac:dyDescent="0.2">
      <c r="A61" s="87"/>
      <c r="B61" s="16" t="s">
        <v>29</v>
      </c>
      <c r="C61" s="123" t="str">
        <f>"Total WP"&amp;A54</f>
        <v>Total WP1</v>
      </c>
      <c r="D61" s="95"/>
      <c r="E61" s="22" t="str">
        <f t="shared" ref="E61:S61" si="37">IF(LEFT(E$3,1)="(","",E$3)</f>
        <v/>
      </c>
      <c r="F61" s="22" t="str">
        <f t="shared" si="37"/>
        <v/>
      </c>
      <c r="G61" s="22" t="str">
        <f t="shared" si="37"/>
        <v/>
      </c>
      <c r="H61" s="22" t="str">
        <f t="shared" si="37"/>
        <v/>
      </c>
      <c r="I61" s="22" t="str">
        <f t="shared" si="37"/>
        <v/>
      </c>
      <c r="J61" s="22" t="str">
        <f t="shared" si="37"/>
        <v/>
      </c>
      <c r="K61" s="22" t="str">
        <f t="shared" si="37"/>
        <v/>
      </c>
      <c r="L61" s="22" t="str">
        <f t="shared" si="37"/>
        <v/>
      </c>
      <c r="M61" s="22" t="str">
        <f t="shared" si="37"/>
        <v/>
      </c>
      <c r="N61" s="22" t="str">
        <f t="shared" si="37"/>
        <v/>
      </c>
      <c r="O61" s="22" t="str">
        <f t="shared" si="37"/>
        <v/>
      </c>
      <c r="P61" s="22" t="str">
        <f t="shared" si="37"/>
        <v/>
      </c>
      <c r="Q61" s="22" t="str">
        <f t="shared" si="37"/>
        <v/>
      </c>
      <c r="R61" s="22" t="str">
        <f t="shared" si="37"/>
        <v/>
      </c>
      <c r="S61" s="22" t="str">
        <f t="shared" si="37"/>
        <v/>
      </c>
    </row>
    <row r="62" spans="1:19" s="128" customFormat="1" ht="15" customHeight="1" outlineLevel="1" x14ac:dyDescent="0.25">
      <c r="A62" s="125"/>
      <c r="B62" s="126"/>
      <c r="C62" s="127" t="s">
        <v>122</v>
      </c>
      <c r="D62" s="122"/>
      <c r="E62" s="131"/>
      <c r="F62" s="131"/>
      <c r="G62" s="131"/>
      <c r="H62" s="131"/>
      <c r="I62" s="131"/>
      <c r="J62" s="131"/>
      <c r="K62" s="131"/>
      <c r="L62" s="131"/>
      <c r="M62" s="131"/>
      <c r="N62" s="131"/>
      <c r="O62" s="131"/>
      <c r="P62" s="131"/>
      <c r="Q62" s="131"/>
      <c r="R62" s="131"/>
      <c r="S62" s="131"/>
    </row>
    <row r="63" spans="1:19" s="128" customFormat="1" ht="15" customHeight="1" outlineLevel="1" x14ac:dyDescent="0.25">
      <c r="A63" s="125"/>
      <c r="B63" s="129"/>
      <c r="C63" s="130" t="s">
        <v>121</v>
      </c>
      <c r="D63" s="122"/>
      <c r="E63" s="124">
        <v>0</v>
      </c>
      <c r="F63" s="124">
        <v>0</v>
      </c>
      <c r="G63" s="124">
        <v>0</v>
      </c>
      <c r="H63" s="124">
        <v>0</v>
      </c>
      <c r="I63" s="124">
        <v>0</v>
      </c>
      <c r="J63" s="124">
        <v>0</v>
      </c>
      <c r="K63" s="124">
        <v>0</v>
      </c>
      <c r="L63" s="124">
        <v>0</v>
      </c>
      <c r="M63" s="124">
        <v>0</v>
      </c>
      <c r="N63" s="124">
        <v>0</v>
      </c>
      <c r="O63" s="124">
        <v>0</v>
      </c>
      <c r="P63" s="124">
        <v>0</v>
      </c>
      <c r="Q63" s="124">
        <v>0</v>
      </c>
      <c r="R63" s="124">
        <v>0</v>
      </c>
      <c r="S63" s="124">
        <v>0</v>
      </c>
    </row>
    <row r="64" spans="1:19" ht="18.95" customHeight="1" outlineLevel="1" x14ac:dyDescent="0.2">
      <c r="A64" s="77"/>
      <c r="B64" s="12" t="s">
        <v>2</v>
      </c>
      <c r="C64" s="44">
        <f>SUM(E64:S64)</f>
        <v>0</v>
      </c>
      <c r="D64" s="98"/>
      <c r="E64" s="68">
        <f>E62*E63</f>
        <v>0</v>
      </c>
      <c r="F64" s="68">
        <f t="shared" ref="F64:S64" si="38">F62*F63</f>
        <v>0</v>
      </c>
      <c r="G64" s="68">
        <f t="shared" si="38"/>
        <v>0</v>
      </c>
      <c r="H64" s="68">
        <f t="shared" si="38"/>
        <v>0</v>
      </c>
      <c r="I64" s="68">
        <f t="shared" si="38"/>
        <v>0</v>
      </c>
      <c r="J64" s="68">
        <f t="shared" si="38"/>
        <v>0</v>
      </c>
      <c r="K64" s="68">
        <f t="shared" si="38"/>
        <v>0</v>
      </c>
      <c r="L64" s="68">
        <f t="shared" si="38"/>
        <v>0</v>
      </c>
      <c r="M64" s="68">
        <f t="shared" si="38"/>
        <v>0</v>
      </c>
      <c r="N64" s="68">
        <f t="shared" si="38"/>
        <v>0</v>
      </c>
      <c r="O64" s="68">
        <f t="shared" si="38"/>
        <v>0</v>
      </c>
      <c r="P64" s="68">
        <f t="shared" si="38"/>
        <v>0</v>
      </c>
      <c r="Q64" s="68">
        <f t="shared" si="38"/>
        <v>0</v>
      </c>
      <c r="R64" s="68">
        <f t="shared" si="38"/>
        <v>0</v>
      </c>
      <c r="S64" s="68">
        <f t="shared" si="38"/>
        <v>0</v>
      </c>
    </row>
    <row r="65" spans="1:19" ht="18.95" customHeight="1" outlineLevel="1" x14ac:dyDescent="0.2">
      <c r="A65" s="77"/>
      <c r="B65" s="13" t="s">
        <v>3</v>
      </c>
      <c r="C65" s="44">
        <f t="shared" ref="C65:C72" si="39">SUM(E65:S65)</f>
        <v>0</v>
      </c>
      <c r="D65" s="98"/>
      <c r="E65" s="69">
        <v>0</v>
      </c>
      <c r="F65" s="69">
        <v>0</v>
      </c>
      <c r="G65" s="69">
        <v>0</v>
      </c>
      <c r="H65" s="69">
        <v>0</v>
      </c>
      <c r="I65" s="69">
        <v>0</v>
      </c>
      <c r="J65" s="69">
        <v>0</v>
      </c>
      <c r="K65" s="69">
        <v>0</v>
      </c>
      <c r="L65" s="69">
        <v>0</v>
      </c>
      <c r="M65" s="69">
        <v>0</v>
      </c>
      <c r="N65" s="69">
        <v>0</v>
      </c>
      <c r="O65" s="69">
        <v>0</v>
      </c>
      <c r="P65" s="69">
        <v>0</v>
      </c>
      <c r="Q65" s="69">
        <v>0</v>
      </c>
      <c r="R65" s="69">
        <v>0</v>
      </c>
      <c r="S65" s="69">
        <v>0</v>
      </c>
    </row>
    <row r="66" spans="1:19" ht="18.95" customHeight="1" outlineLevel="1" x14ac:dyDescent="0.2">
      <c r="A66" s="77"/>
      <c r="B66" s="12" t="s">
        <v>4</v>
      </c>
      <c r="C66" s="44">
        <f t="shared" si="39"/>
        <v>0</v>
      </c>
      <c r="D66" s="98"/>
      <c r="E66" s="68">
        <v>0</v>
      </c>
      <c r="F66" s="68">
        <v>0</v>
      </c>
      <c r="G66" s="68">
        <v>0</v>
      </c>
      <c r="H66" s="68">
        <v>0</v>
      </c>
      <c r="I66" s="68">
        <v>0</v>
      </c>
      <c r="J66" s="68">
        <v>0</v>
      </c>
      <c r="K66" s="68">
        <v>0</v>
      </c>
      <c r="L66" s="68">
        <v>0</v>
      </c>
      <c r="M66" s="68">
        <v>0</v>
      </c>
      <c r="N66" s="68">
        <v>0</v>
      </c>
      <c r="O66" s="68">
        <v>0</v>
      </c>
      <c r="P66" s="68">
        <v>0</v>
      </c>
      <c r="Q66" s="68">
        <v>0</v>
      </c>
      <c r="R66" s="68">
        <v>0</v>
      </c>
      <c r="S66" s="68">
        <v>0</v>
      </c>
    </row>
    <row r="67" spans="1:19" ht="18.95" customHeight="1" outlineLevel="1" x14ac:dyDescent="0.2">
      <c r="A67" s="77"/>
      <c r="B67" s="14" t="s">
        <v>5</v>
      </c>
      <c r="C67" s="44">
        <f t="shared" si="39"/>
        <v>0</v>
      </c>
      <c r="D67" s="98"/>
      <c r="E67" s="70">
        <v>0</v>
      </c>
      <c r="F67" s="70">
        <v>0</v>
      </c>
      <c r="G67" s="70">
        <v>0</v>
      </c>
      <c r="H67" s="70">
        <v>0</v>
      </c>
      <c r="I67" s="70">
        <v>0</v>
      </c>
      <c r="J67" s="70">
        <v>0</v>
      </c>
      <c r="K67" s="70">
        <v>0</v>
      </c>
      <c r="L67" s="70">
        <v>0</v>
      </c>
      <c r="M67" s="70">
        <v>0</v>
      </c>
      <c r="N67" s="70">
        <v>0</v>
      </c>
      <c r="O67" s="70">
        <v>0</v>
      </c>
      <c r="P67" s="70">
        <v>0</v>
      </c>
      <c r="Q67" s="70">
        <v>0</v>
      </c>
      <c r="R67" s="70">
        <v>0</v>
      </c>
      <c r="S67" s="70">
        <v>0</v>
      </c>
    </row>
    <row r="68" spans="1:19" ht="18.95" customHeight="1" outlineLevel="1" x14ac:dyDescent="0.2">
      <c r="A68" s="77"/>
      <c r="B68" s="12" t="s">
        <v>6</v>
      </c>
      <c r="C68" s="44">
        <f t="shared" si="39"/>
        <v>0</v>
      </c>
      <c r="D68" s="98"/>
      <c r="E68" s="68">
        <v>0</v>
      </c>
      <c r="F68" s="68">
        <v>0</v>
      </c>
      <c r="G68" s="68">
        <v>0</v>
      </c>
      <c r="H68" s="68">
        <v>0</v>
      </c>
      <c r="I68" s="68">
        <v>0</v>
      </c>
      <c r="J68" s="68">
        <v>0</v>
      </c>
      <c r="K68" s="68">
        <v>0</v>
      </c>
      <c r="L68" s="68">
        <v>0</v>
      </c>
      <c r="M68" s="68">
        <v>0</v>
      </c>
      <c r="N68" s="68">
        <v>0</v>
      </c>
      <c r="O68" s="68">
        <v>0</v>
      </c>
      <c r="P68" s="68">
        <v>0</v>
      </c>
      <c r="Q68" s="68">
        <v>0</v>
      </c>
      <c r="R68" s="68">
        <v>0</v>
      </c>
      <c r="S68" s="68">
        <v>0</v>
      </c>
    </row>
    <row r="69" spans="1:19" ht="18.95" customHeight="1" outlineLevel="1" thickBot="1" x14ac:dyDescent="0.25">
      <c r="A69" s="77"/>
      <c r="B69" s="15" t="str">
        <f>ProjectManagementText</f>
        <v>Project management ShippingLab (0%)</v>
      </c>
      <c r="C69" s="44">
        <f t="shared" si="39"/>
        <v>0</v>
      </c>
      <c r="D69" s="98"/>
      <c r="E69" s="28">
        <f t="shared" ref="E69:S69" si="40">IFERROR(ROUND(SUM(E64:E68)*ProjectManagement,0),0)</f>
        <v>0</v>
      </c>
      <c r="F69" s="28">
        <f t="shared" si="40"/>
        <v>0</v>
      </c>
      <c r="G69" s="28">
        <f t="shared" ref="G69:K69" si="41">IFERROR(ROUND(SUM(G64:G68)*ProjectManagement,0),0)</f>
        <v>0</v>
      </c>
      <c r="H69" s="28">
        <f t="shared" si="41"/>
        <v>0</v>
      </c>
      <c r="I69" s="28">
        <f t="shared" si="41"/>
        <v>0</v>
      </c>
      <c r="J69" s="28">
        <f t="shared" si="41"/>
        <v>0</v>
      </c>
      <c r="K69" s="28">
        <f t="shared" si="41"/>
        <v>0</v>
      </c>
      <c r="L69" s="28">
        <f t="shared" si="40"/>
        <v>0</v>
      </c>
      <c r="M69" s="28">
        <f t="shared" si="40"/>
        <v>0</v>
      </c>
      <c r="N69" s="28">
        <f t="shared" si="40"/>
        <v>0</v>
      </c>
      <c r="O69" s="28">
        <f t="shared" si="40"/>
        <v>0</v>
      </c>
      <c r="P69" s="28">
        <f t="shared" si="40"/>
        <v>0</v>
      </c>
      <c r="Q69" s="28">
        <f t="shared" si="40"/>
        <v>0</v>
      </c>
      <c r="R69" s="28">
        <f t="shared" si="40"/>
        <v>0</v>
      </c>
      <c r="S69" s="28">
        <f t="shared" si="40"/>
        <v>0</v>
      </c>
    </row>
    <row r="70" spans="1:19" ht="18.95" customHeight="1" outlineLevel="1" x14ac:dyDescent="0.2">
      <c r="A70" s="77"/>
      <c r="B70" s="26" t="s">
        <v>7</v>
      </c>
      <c r="C70" s="45">
        <f t="shared" si="39"/>
        <v>0</v>
      </c>
      <c r="D70" s="98"/>
      <c r="E70" s="21">
        <f>IFERROR(ROUND((SUM(E64:E67,E69)*E$8)+IF(E$7&lt;1,0,SUM(E64:E67,E69)*(E$7-1)),0),0)</f>
        <v>0</v>
      </c>
      <c r="F70" s="21">
        <f t="shared" ref="F70:S70" si="42">IFERROR(ROUND((SUM(F64:F67,F69)*F$8)+IF(F$7&lt;1,0,SUM(F64:F67,F69)*(F$7-1)),0),0)</f>
        <v>0</v>
      </c>
      <c r="G70" s="21">
        <f t="shared" ref="G70:K70" si="43">IFERROR(ROUND((SUM(G64:G67,G69)*G$8)+IF(G$7&lt;1,0,SUM(G64:G67,G69)*(G$7-1)),0),0)</f>
        <v>0</v>
      </c>
      <c r="H70" s="21">
        <f t="shared" si="43"/>
        <v>0</v>
      </c>
      <c r="I70" s="21">
        <f t="shared" si="43"/>
        <v>0</v>
      </c>
      <c r="J70" s="21">
        <f t="shared" si="43"/>
        <v>0</v>
      </c>
      <c r="K70" s="21">
        <f t="shared" si="43"/>
        <v>0</v>
      </c>
      <c r="L70" s="21">
        <f t="shared" si="42"/>
        <v>0</v>
      </c>
      <c r="M70" s="21">
        <f t="shared" si="42"/>
        <v>0</v>
      </c>
      <c r="N70" s="21">
        <f t="shared" si="42"/>
        <v>0</v>
      </c>
      <c r="O70" s="21">
        <f t="shared" si="42"/>
        <v>0</v>
      </c>
      <c r="P70" s="21">
        <f t="shared" si="42"/>
        <v>0</v>
      </c>
      <c r="Q70" s="21">
        <f t="shared" si="42"/>
        <v>0</v>
      </c>
      <c r="R70" s="21">
        <f t="shared" si="42"/>
        <v>0</v>
      </c>
      <c r="S70" s="21">
        <f t="shared" si="42"/>
        <v>0</v>
      </c>
    </row>
    <row r="71" spans="1:19" ht="18.95" customHeight="1" outlineLevel="1" thickBot="1" x14ac:dyDescent="0.25">
      <c r="A71" s="77"/>
      <c r="B71" s="15" t="s">
        <v>8</v>
      </c>
      <c r="C71" s="46">
        <f t="shared" si="39"/>
        <v>0</v>
      </c>
      <c r="D71" s="98"/>
      <c r="E71" s="27">
        <f>IFERROR(SUM(E64:E69),0)</f>
        <v>0</v>
      </c>
      <c r="F71" s="27">
        <f t="shared" ref="F71:S71" si="44">IFERROR(SUM(F64:F68),0)</f>
        <v>0</v>
      </c>
      <c r="G71" s="27">
        <f t="shared" ref="G71:K71" si="45">IFERROR(SUM(G64:G68),0)</f>
        <v>0</v>
      </c>
      <c r="H71" s="27">
        <f t="shared" si="45"/>
        <v>0</v>
      </c>
      <c r="I71" s="27">
        <f t="shared" si="45"/>
        <v>0</v>
      </c>
      <c r="J71" s="27">
        <f t="shared" si="45"/>
        <v>0</v>
      </c>
      <c r="K71" s="27">
        <f t="shared" si="45"/>
        <v>0</v>
      </c>
      <c r="L71" s="27">
        <f t="shared" si="44"/>
        <v>0</v>
      </c>
      <c r="M71" s="27">
        <f t="shared" si="44"/>
        <v>0</v>
      </c>
      <c r="N71" s="27">
        <f t="shared" si="44"/>
        <v>0</v>
      </c>
      <c r="O71" s="27">
        <f t="shared" si="44"/>
        <v>0</v>
      </c>
      <c r="P71" s="27">
        <f t="shared" si="44"/>
        <v>0</v>
      </c>
      <c r="Q71" s="27">
        <f t="shared" si="44"/>
        <v>0</v>
      </c>
      <c r="R71" s="27">
        <f t="shared" si="44"/>
        <v>0</v>
      </c>
      <c r="S71" s="27">
        <f t="shared" si="44"/>
        <v>0</v>
      </c>
    </row>
    <row r="72" spans="1:19" ht="18.95" customHeight="1" outlineLevel="1" thickBot="1" x14ac:dyDescent="0.25">
      <c r="A72" s="77"/>
      <c r="B72" s="47" t="s">
        <v>9</v>
      </c>
      <c r="C72" s="48">
        <f t="shared" si="39"/>
        <v>0</v>
      </c>
      <c r="D72" s="99"/>
      <c r="E72" s="48">
        <f>IFERROR(SUM(E64:E70),0)</f>
        <v>0</v>
      </c>
      <c r="F72" s="48">
        <f t="shared" ref="F72:S72" si="46">IFERROR(SUM(F64:F70),0)</f>
        <v>0</v>
      </c>
      <c r="G72" s="48">
        <f t="shared" ref="G72:K72" si="47">IFERROR(SUM(G64:G70),0)</f>
        <v>0</v>
      </c>
      <c r="H72" s="48">
        <f t="shared" si="47"/>
        <v>0</v>
      </c>
      <c r="I72" s="48">
        <f t="shared" si="47"/>
        <v>0</v>
      </c>
      <c r="J72" s="48">
        <f t="shared" si="47"/>
        <v>0</v>
      </c>
      <c r="K72" s="48">
        <f t="shared" si="47"/>
        <v>0</v>
      </c>
      <c r="L72" s="48">
        <f t="shared" si="46"/>
        <v>0</v>
      </c>
      <c r="M72" s="48">
        <f t="shared" si="46"/>
        <v>0</v>
      </c>
      <c r="N72" s="48">
        <f t="shared" si="46"/>
        <v>0</v>
      </c>
      <c r="O72" s="48">
        <f t="shared" si="46"/>
        <v>0</v>
      </c>
      <c r="P72" s="48">
        <f t="shared" si="46"/>
        <v>0</v>
      </c>
      <c r="Q72" s="48">
        <f t="shared" si="46"/>
        <v>0</v>
      </c>
      <c r="R72" s="48">
        <f t="shared" si="46"/>
        <v>0</v>
      </c>
      <c r="S72" s="49">
        <f t="shared" si="46"/>
        <v>0</v>
      </c>
    </row>
    <row r="73" spans="1:19" s="110" customFormat="1" ht="13.5" customHeight="1" x14ac:dyDescent="0.25">
      <c r="A73" s="91" t="s">
        <v>76</v>
      </c>
      <c r="B73" s="111"/>
      <c r="C73" s="84" t="s">
        <v>69</v>
      </c>
      <c r="D73" s="84"/>
      <c r="E73" s="94">
        <f t="shared" ref="E73:S73" si="48">IFERROR(IF(ISNUMBER(SEARCH("industrial",$C58)),E$9*E72,E$10*E72),0)</f>
        <v>0</v>
      </c>
      <c r="F73" s="94">
        <f t="shared" si="48"/>
        <v>0</v>
      </c>
      <c r="G73" s="94">
        <f t="shared" si="48"/>
        <v>0</v>
      </c>
      <c r="H73" s="94">
        <f t="shared" si="48"/>
        <v>0</v>
      </c>
      <c r="I73" s="94">
        <f t="shared" si="48"/>
        <v>0</v>
      </c>
      <c r="J73" s="94">
        <f t="shared" si="48"/>
        <v>0</v>
      </c>
      <c r="K73" s="94">
        <f t="shared" si="48"/>
        <v>0</v>
      </c>
      <c r="L73" s="94">
        <f t="shared" si="48"/>
        <v>0</v>
      </c>
      <c r="M73" s="94">
        <f t="shared" si="48"/>
        <v>0</v>
      </c>
      <c r="N73" s="94">
        <f t="shared" si="48"/>
        <v>0</v>
      </c>
      <c r="O73" s="94">
        <f t="shared" si="48"/>
        <v>0</v>
      </c>
      <c r="P73" s="94">
        <f t="shared" si="48"/>
        <v>0</v>
      </c>
      <c r="Q73" s="94">
        <f t="shared" si="48"/>
        <v>0</v>
      </c>
      <c r="R73" s="94">
        <f t="shared" si="48"/>
        <v>0</v>
      </c>
      <c r="S73" s="94">
        <f t="shared" si="48"/>
        <v>0</v>
      </c>
    </row>
    <row r="74" spans="1:19" s="86" customFormat="1" ht="18" customHeight="1" x14ac:dyDescent="0.25">
      <c r="A74" s="77"/>
      <c r="B74" s="75"/>
      <c r="C74" s="75"/>
      <c r="D74" s="75"/>
      <c r="E74" s="76"/>
      <c r="F74" s="76"/>
      <c r="G74" s="76"/>
      <c r="H74" s="76"/>
      <c r="I74" s="76"/>
      <c r="J74" s="76"/>
      <c r="K74" s="76"/>
      <c r="L74" s="76"/>
      <c r="M74" s="76"/>
      <c r="N74" s="76"/>
      <c r="O74" s="76"/>
      <c r="P74" s="76"/>
      <c r="Q74" s="76"/>
      <c r="R74" s="76"/>
      <c r="S74" s="76"/>
    </row>
    <row r="75" spans="1:19" s="23" customFormat="1" ht="21.95" customHeight="1" collapsed="1" x14ac:dyDescent="0.2">
      <c r="A75" s="109">
        <v>2</v>
      </c>
      <c r="B75" s="3" t="str">
        <f>IF(LEFT(C77,1)="(","WP"&amp;A75&amp;" - Work Package Budget","WP"&amp;A75&amp;" - "&amp;C77)</f>
        <v>WP2 - Work Package Budget</v>
      </c>
      <c r="C75" s="3"/>
      <c r="D75" s="10"/>
      <c r="E75" s="10"/>
      <c r="F75" s="10"/>
      <c r="G75" s="10"/>
      <c r="H75" s="10"/>
      <c r="I75" s="10"/>
      <c r="J75" s="10"/>
      <c r="K75" s="10"/>
      <c r="L75" s="10"/>
      <c r="M75" s="10"/>
      <c r="N75" s="10"/>
      <c r="O75" s="10"/>
      <c r="P75" s="10"/>
      <c r="Q75" s="10"/>
      <c r="R75" s="10"/>
      <c r="S75" s="10"/>
    </row>
    <row r="76" spans="1:19" s="86" customFormat="1" ht="18" hidden="1" outlineLevel="1" x14ac:dyDescent="0.25">
      <c r="A76" s="77"/>
      <c r="B76" s="75"/>
      <c r="C76" s="75"/>
      <c r="D76" s="75"/>
      <c r="E76" s="76"/>
      <c r="F76" s="76"/>
      <c r="G76" s="76"/>
      <c r="H76" s="76"/>
      <c r="I76" s="76"/>
      <c r="J76" s="76"/>
      <c r="K76" s="76"/>
      <c r="L76" s="76"/>
      <c r="M76" s="76"/>
      <c r="N76" s="76"/>
      <c r="O76" s="76"/>
      <c r="P76" s="76"/>
      <c r="Q76" s="76"/>
      <c r="R76" s="76"/>
      <c r="S76" s="76"/>
    </row>
    <row r="77" spans="1:19" s="23" customFormat="1" hidden="1" outlineLevel="1" x14ac:dyDescent="0.2">
      <c r="A77" s="92"/>
      <c r="B77" s="4" t="s">
        <v>32</v>
      </c>
      <c r="C77" s="135" t="str">
        <f>"(write a descriptive name for WP"&amp;A75&amp;")"</f>
        <v>(write a descriptive name for WP2)</v>
      </c>
      <c r="D77" s="137"/>
      <c r="E77" s="138"/>
      <c r="F77" s="76"/>
      <c r="G77" s="76"/>
      <c r="H77" s="76"/>
      <c r="I77" s="76"/>
      <c r="J77" s="76"/>
      <c r="K77" s="76"/>
      <c r="L77" s="76"/>
      <c r="M77" s="76"/>
      <c r="N77" s="76"/>
      <c r="O77" s="76"/>
      <c r="P77" s="76"/>
      <c r="Q77" s="76"/>
      <c r="R77" s="76"/>
      <c r="S77" s="76"/>
    </row>
    <row r="78" spans="1:19" s="23" customFormat="1" ht="15" hidden="1" outlineLevel="1" x14ac:dyDescent="0.2">
      <c r="A78" s="77"/>
      <c r="B78" s="4" t="s">
        <v>50</v>
      </c>
      <c r="C78" s="72" t="s">
        <v>51</v>
      </c>
      <c r="D78" s="135"/>
      <c r="E78" s="136" t="s">
        <v>49</v>
      </c>
      <c r="F78" s="76"/>
      <c r="G78" s="76"/>
      <c r="H78" s="76"/>
      <c r="I78" s="76"/>
      <c r="J78" s="76"/>
      <c r="K78" s="76"/>
      <c r="L78" s="76"/>
      <c r="M78" s="76"/>
      <c r="N78" s="76"/>
      <c r="O78" s="76"/>
      <c r="P78" s="76"/>
      <c r="Q78" s="76"/>
      <c r="R78" s="76"/>
      <c r="S78" s="76"/>
    </row>
    <row r="79" spans="1:19" s="23" customFormat="1" hidden="1" outlineLevel="1" x14ac:dyDescent="0.2">
      <c r="A79" s="77"/>
      <c r="B79" s="4" t="s">
        <v>48</v>
      </c>
      <c r="C79" s="135" t="s">
        <v>47</v>
      </c>
      <c r="D79" s="137"/>
      <c r="E79" s="138"/>
      <c r="F79" s="76"/>
      <c r="G79" s="76"/>
      <c r="H79" s="76"/>
      <c r="I79" s="76"/>
      <c r="J79" s="76"/>
      <c r="K79" s="76"/>
      <c r="L79" s="76"/>
      <c r="M79" s="76"/>
      <c r="N79" s="76"/>
      <c r="O79" s="76"/>
      <c r="P79" s="76"/>
      <c r="Q79" s="76"/>
      <c r="R79" s="76"/>
      <c r="S79" s="76"/>
    </row>
    <row r="80" spans="1:19" s="23" customFormat="1" hidden="1" outlineLevel="1" x14ac:dyDescent="0.2">
      <c r="A80" s="77"/>
      <c r="B80" s="11" t="s">
        <v>30</v>
      </c>
      <c r="C80" s="135" t="s">
        <v>24</v>
      </c>
      <c r="D80" s="137"/>
      <c r="E80" s="138"/>
      <c r="F80" s="76"/>
      <c r="G80" s="76"/>
      <c r="H80" s="76"/>
      <c r="I80" s="76"/>
      <c r="J80" s="76"/>
      <c r="K80" s="76"/>
      <c r="L80" s="76"/>
      <c r="M80" s="76"/>
      <c r="N80" s="76"/>
      <c r="O80" s="76"/>
      <c r="P80" s="76"/>
      <c r="Q80" s="76"/>
      <c r="R80" s="76"/>
      <c r="S80" s="76"/>
    </row>
    <row r="81" spans="1:19" s="86" customFormat="1" ht="18" hidden="1" outlineLevel="1" x14ac:dyDescent="0.25">
      <c r="A81" s="77"/>
      <c r="B81" s="78"/>
      <c r="C81" s="78"/>
      <c r="D81" s="78"/>
      <c r="E81" s="76"/>
      <c r="F81" s="76"/>
      <c r="G81" s="76"/>
      <c r="H81" s="76"/>
      <c r="I81" s="76"/>
      <c r="J81" s="76"/>
      <c r="K81" s="76"/>
      <c r="L81" s="76"/>
      <c r="M81" s="76"/>
      <c r="N81" s="76"/>
      <c r="O81" s="76"/>
      <c r="P81" s="76"/>
      <c r="Q81" s="76"/>
      <c r="R81" s="76"/>
      <c r="S81" s="76"/>
    </row>
    <row r="82" spans="1:19" ht="27.75" hidden="1" customHeight="1" outlineLevel="1" x14ac:dyDescent="0.2">
      <c r="A82" s="87"/>
      <c r="B82" s="16" t="s">
        <v>29</v>
      </c>
      <c r="C82" s="43" t="str">
        <f>"Total WP"&amp;A75</f>
        <v>Total WP2</v>
      </c>
      <c r="D82" s="95"/>
      <c r="E82" s="22" t="str">
        <f t="shared" ref="E82:S82" si="49">IF(LEFT(E$3,1)="(","",E$3)</f>
        <v/>
      </c>
      <c r="F82" s="22" t="str">
        <f t="shared" si="49"/>
        <v/>
      </c>
      <c r="G82" s="22" t="str">
        <f t="shared" si="49"/>
        <v/>
      </c>
      <c r="H82" s="22" t="str">
        <f t="shared" si="49"/>
        <v/>
      </c>
      <c r="I82" s="22" t="str">
        <f t="shared" si="49"/>
        <v/>
      </c>
      <c r="J82" s="22" t="str">
        <f t="shared" si="49"/>
        <v/>
      </c>
      <c r="K82" s="22" t="str">
        <f t="shared" si="49"/>
        <v/>
      </c>
      <c r="L82" s="22" t="str">
        <f t="shared" si="49"/>
        <v/>
      </c>
      <c r="M82" s="22" t="str">
        <f t="shared" si="49"/>
        <v/>
      </c>
      <c r="N82" s="22" t="str">
        <f t="shared" si="49"/>
        <v/>
      </c>
      <c r="O82" s="22" t="str">
        <f t="shared" si="49"/>
        <v/>
      </c>
      <c r="P82" s="22" t="str">
        <f t="shared" si="49"/>
        <v/>
      </c>
      <c r="Q82" s="22" t="str">
        <f t="shared" si="49"/>
        <v/>
      </c>
      <c r="R82" s="22" t="str">
        <f t="shared" si="49"/>
        <v/>
      </c>
      <c r="S82" s="22" t="str">
        <f t="shared" si="49"/>
        <v/>
      </c>
    </row>
    <row r="83" spans="1:19" s="128" customFormat="1" ht="15" hidden="1" customHeight="1" outlineLevel="1" x14ac:dyDescent="0.25">
      <c r="A83" s="125"/>
      <c r="B83" s="126"/>
      <c r="C83" s="127" t="s">
        <v>122</v>
      </c>
      <c r="D83" s="122"/>
      <c r="E83" s="131"/>
      <c r="F83" s="131"/>
      <c r="G83" s="131"/>
      <c r="H83" s="131"/>
      <c r="I83" s="131"/>
      <c r="J83" s="131"/>
      <c r="K83" s="131"/>
      <c r="L83" s="131"/>
      <c r="M83" s="131"/>
      <c r="N83" s="131"/>
      <c r="O83" s="131"/>
      <c r="P83" s="131"/>
      <c r="Q83" s="131"/>
      <c r="R83" s="131"/>
      <c r="S83" s="131"/>
    </row>
    <row r="84" spans="1:19" s="128" customFormat="1" ht="15" hidden="1" customHeight="1" outlineLevel="1" x14ac:dyDescent="0.25">
      <c r="A84" s="125"/>
      <c r="B84" s="129"/>
      <c r="C84" s="130" t="s">
        <v>121</v>
      </c>
      <c r="D84" s="122"/>
      <c r="E84" s="124">
        <v>0</v>
      </c>
      <c r="F84" s="124">
        <v>0</v>
      </c>
      <c r="G84" s="124">
        <v>0</v>
      </c>
      <c r="H84" s="124">
        <v>0</v>
      </c>
      <c r="I84" s="124">
        <v>0</v>
      </c>
      <c r="J84" s="124">
        <v>0</v>
      </c>
      <c r="K84" s="124">
        <v>0</v>
      </c>
      <c r="L84" s="124">
        <v>0</v>
      </c>
      <c r="M84" s="124">
        <v>0</v>
      </c>
      <c r="N84" s="124">
        <v>0</v>
      </c>
      <c r="O84" s="124">
        <v>0</v>
      </c>
      <c r="P84" s="124">
        <v>0</v>
      </c>
      <c r="Q84" s="124">
        <v>0</v>
      </c>
      <c r="R84" s="124">
        <v>0</v>
      </c>
      <c r="S84" s="124">
        <v>0</v>
      </c>
    </row>
    <row r="85" spans="1:19" ht="18.95" hidden="1" customHeight="1" outlineLevel="1" x14ac:dyDescent="0.2">
      <c r="A85" s="77"/>
      <c r="B85" s="12" t="s">
        <v>2</v>
      </c>
      <c r="C85" s="44">
        <f>SUM(E85:S85)</f>
        <v>0</v>
      </c>
      <c r="D85" s="98"/>
      <c r="E85" s="68">
        <f>E83*E84</f>
        <v>0</v>
      </c>
      <c r="F85" s="68">
        <f t="shared" ref="F85" si="50">F83*F84</f>
        <v>0</v>
      </c>
      <c r="G85" s="68">
        <f t="shared" ref="G85" si="51">G83*G84</f>
        <v>0</v>
      </c>
      <c r="H85" s="68">
        <f t="shared" ref="H85" si="52">H83*H84</f>
        <v>0</v>
      </c>
      <c r="I85" s="68">
        <f t="shared" ref="I85" si="53">I83*I84</f>
        <v>0</v>
      </c>
      <c r="J85" s="68">
        <f t="shared" ref="J85" si="54">J83*J84</f>
        <v>0</v>
      </c>
      <c r="K85" s="68">
        <f t="shared" ref="K85" si="55">K83*K84</f>
        <v>0</v>
      </c>
      <c r="L85" s="68">
        <f t="shared" ref="L85" si="56">L83*L84</f>
        <v>0</v>
      </c>
      <c r="M85" s="68">
        <f t="shared" ref="M85" si="57">M83*M84</f>
        <v>0</v>
      </c>
      <c r="N85" s="68">
        <f t="shared" ref="N85" si="58">N83*N84</f>
        <v>0</v>
      </c>
      <c r="O85" s="68">
        <f t="shared" ref="O85" si="59">O83*O84</f>
        <v>0</v>
      </c>
      <c r="P85" s="68">
        <f t="shared" ref="P85" si="60">P83*P84</f>
        <v>0</v>
      </c>
      <c r="Q85" s="68">
        <f t="shared" ref="Q85" si="61">Q83*Q84</f>
        <v>0</v>
      </c>
      <c r="R85" s="68">
        <f t="shared" ref="R85" si="62">R83*R84</f>
        <v>0</v>
      </c>
      <c r="S85" s="68">
        <f t="shared" ref="S85" si="63">S83*S84</f>
        <v>0</v>
      </c>
    </row>
    <row r="86" spans="1:19" ht="18.95" hidden="1" customHeight="1" outlineLevel="1" x14ac:dyDescent="0.2">
      <c r="A86" s="77"/>
      <c r="B86" s="13" t="s">
        <v>3</v>
      </c>
      <c r="C86" s="44">
        <f t="shared" ref="C86:C93" si="64">SUM(E86:S86)</f>
        <v>0</v>
      </c>
      <c r="D86" s="98"/>
      <c r="E86" s="69">
        <v>0</v>
      </c>
      <c r="F86" s="69">
        <v>0</v>
      </c>
      <c r="G86" s="69">
        <v>0</v>
      </c>
      <c r="H86" s="69">
        <v>0</v>
      </c>
      <c r="I86" s="69">
        <v>0</v>
      </c>
      <c r="J86" s="69">
        <v>0</v>
      </c>
      <c r="K86" s="69">
        <v>0</v>
      </c>
      <c r="L86" s="69">
        <v>0</v>
      </c>
      <c r="M86" s="69">
        <v>0</v>
      </c>
      <c r="N86" s="69">
        <v>0</v>
      </c>
      <c r="O86" s="69">
        <v>0</v>
      </c>
      <c r="P86" s="69">
        <v>0</v>
      </c>
      <c r="Q86" s="69">
        <v>0</v>
      </c>
      <c r="R86" s="69">
        <v>0</v>
      </c>
      <c r="S86" s="69">
        <v>0</v>
      </c>
    </row>
    <row r="87" spans="1:19" ht="18.95" hidden="1" customHeight="1" outlineLevel="1" x14ac:dyDescent="0.2">
      <c r="A87" s="77"/>
      <c r="B87" s="12" t="s">
        <v>4</v>
      </c>
      <c r="C87" s="44">
        <f t="shared" si="64"/>
        <v>0</v>
      </c>
      <c r="D87" s="98"/>
      <c r="E87" s="68">
        <v>0</v>
      </c>
      <c r="F87" s="68">
        <v>0</v>
      </c>
      <c r="G87" s="68">
        <v>0</v>
      </c>
      <c r="H87" s="68">
        <v>0</v>
      </c>
      <c r="I87" s="68">
        <v>0</v>
      </c>
      <c r="J87" s="68">
        <v>0</v>
      </c>
      <c r="K87" s="68">
        <v>0</v>
      </c>
      <c r="L87" s="68">
        <v>0</v>
      </c>
      <c r="M87" s="68">
        <v>0</v>
      </c>
      <c r="N87" s="68">
        <v>0</v>
      </c>
      <c r="O87" s="68">
        <v>0</v>
      </c>
      <c r="P87" s="68">
        <v>0</v>
      </c>
      <c r="Q87" s="68">
        <v>0</v>
      </c>
      <c r="R87" s="68">
        <v>0</v>
      </c>
      <c r="S87" s="68">
        <v>0</v>
      </c>
    </row>
    <row r="88" spans="1:19" ht="18.95" hidden="1" customHeight="1" outlineLevel="1" x14ac:dyDescent="0.2">
      <c r="A88" s="77"/>
      <c r="B88" s="14" t="s">
        <v>5</v>
      </c>
      <c r="C88" s="44">
        <f t="shared" si="64"/>
        <v>0</v>
      </c>
      <c r="D88" s="98"/>
      <c r="E88" s="70">
        <v>0</v>
      </c>
      <c r="F88" s="70">
        <v>0</v>
      </c>
      <c r="G88" s="70">
        <v>0</v>
      </c>
      <c r="H88" s="70">
        <v>0</v>
      </c>
      <c r="I88" s="70">
        <v>0</v>
      </c>
      <c r="J88" s="70">
        <v>0</v>
      </c>
      <c r="K88" s="70">
        <v>0</v>
      </c>
      <c r="L88" s="70">
        <v>0</v>
      </c>
      <c r="M88" s="70">
        <v>0</v>
      </c>
      <c r="N88" s="70">
        <v>0</v>
      </c>
      <c r="O88" s="70">
        <v>0</v>
      </c>
      <c r="P88" s="70">
        <v>0</v>
      </c>
      <c r="Q88" s="70">
        <v>0</v>
      </c>
      <c r="R88" s="70">
        <v>0</v>
      </c>
      <c r="S88" s="70">
        <v>0</v>
      </c>
    </row>
    <row r="89" spans="1:19" ht="18.95" hidden="1" customHeight="1" outlineLevel="1" x14ac:dyDescent="0.2">
      <c r="A89" s="77"/>
      <c r="B89" s="12" t="s">
        <v>6</v>
      </c>
      <c r="C89" s="44">
        <f t="shared" si="64"/>
        <v>0</v>
      </c>
      <c r="D89" s="98"/>
      <c r="E89" s="68">
        <v>0</v>
      </c>
      <c r="F89" s="68">
        <v>0</v>
      </c>
      <c r="G89" s="68">
        <v>0</v>
      </c>
      <c r="H89" s="68">
        <v>0</v>
      </c>
      <c r="I89" s="68">
        <v>0</v>
      </c>
      <c r="J89" s="68">
        <v>0</v>
      </c>
      <c r="K89" s="68">
        <v>0</v>
      </c>
      <c r="L89" s="68">
        <v>0</v>
      </c>
      <c r="M89" s="68">
        <v>0</v>
      </c>
      <c r="N89" s="68">
        <v>0</v>
      </c>
      <c r="O89" s="68">
        <v>0</v>
      </c>
      <c r="P89" s="68">
        <v>0</v>
      </c>
      <c r="Q89" s="68">
        <v>0</v>
      </c>
      <c r="R89" s="68">
        <v>0</v>
      </c>
      <c r="S89" s="68">
        <v>0</v>
      </c>
    </row>
    <row r="90" spans="1:19" ht="18.95" hidden="1" customHeight="1" outlineLevel="1" thickBot="1" x14ac:dyDescent="0.25">
      <c r="A90" s="77"/>
      <c r="B90" s="15" t="str">
        <f>ProjectManagementText</f>
        <v>Project management ShippingLab (0%)</v>
      </c>
      <c r="C90" s="44">
        <f t="shared" si="64"/>
        <v>0</v>
      </c>
      <c r="D90" s="98"/>
      <c r="E90" s="28">
        <f t="shared" ref="E90:S90" si="65">IFERROR(ROUND(SUM(E85:E89)*ProjectManagement,0),0)</f>
        <v>0</v>
      </c>
      <c r="F90" s="28">
        <f t="shared" si="65"/>
        <v>0</v>
      </c>
      <c r="G90" s="28">
        <f t="shared" ref="G90:K90" si="66">IFERROR(ROUND(SUM(G85:G89)*ProjectManagement,0),0)</f>
        <v>0</v>
      </c>
      <c r="H90" s="28">
        <f t="shared" si="66"/>
        <v>0</v>
      </c>
      <c r="I90" s="28">
        <f t="shared" si="66"/>
        <v>0</v>
      </c>
      <c r="J90" s="28">
        <f t="shared" si="66"/>
        <v>0</v>
      </c>
      <c r="K90" s="28">
        <f t="shared" si="66"/>
        <v>0</v>
      </c>
      <c r="L90" s="28">
        <f t="shared" si="65"/>
        <v>0</v>
      </c>
      <c r="M90" s="28">
        <f t="shared" si="65"/>
        <v>0</v>
      </c>
      <c r="N90" s="28">
        <f t="shared" si="65"/>
        <v>0</v>
      </c>
      <c r="O90" s="28">
        <f t="shared" si="65"/>
        <v>0</v>
      </c>
      <c r="P90" s="28">
        <f t="shared" si="65"/>
        <v>0</v>
      </c>
      <c r="Q90" s="28">
        <f t="shared" si="65"/>
        <v>0</v>
      </c>
      <c r="R90" s="28">
        <f t="shared" si="65"/>
        <v>0</v>
      </c>
      <c r="S90" s="28">
        <f t="shared" si="65"/>
        <v>0</v>
      </c>
    </row>
    <row r="91" spans="1:19" ht="18.95" hidden="1" customHeight="1" outlineLevel="1" x14ac:dyDescent="0.2">
      <c r="A91" s="77"/>
      <c r="B91" s="26" t="s">
        <v>7</v>
      </c>
      <c r="C91" s="45">
        <f t="shared" si="64"/>
        <v>0</v>
      </c>
      <c r="D91" s="98"/>
      <c r="E91" s="21">
        <f>IFERROR(ROUND((SUM(E85:E88,E90)*E$8)+IF(E$7&lt;1,0,SUM(E85:E88,E90)*(E$7-1)),0),0)</f>
        <v>0</v>
      </c>
      <c r="F91" s="21">
        <f t="shared" ref="F91:S91" si="67">IFERROR(ROUND((SUM(F85:F88,F90)*F$8)+IF(F$7&lt;1,0,SUM(F85:F88,F90)*(F$7-1)),0),0)</f>
        <v>0</v>
      </c>
      <c r="G91" s="21">
        <f t="shared" ref="G91:K91" si="68">IFERROR(ROUND((SUM(G85:G88,G90)*G$8)+IF(G$7&lt;1,0,SUM(G85:G88,G90)*(G$7-1)),0),0)</f>
        <v>0</v>
      </c>
      <c r="H91" s="21">
        <f t="shared" si="68"/>
        <v>0</v>
      </c>
      <c r="I91" s="21">
        <f t="shared" si="68"/>
        <v>0</v>
      </c>
      <c r="J91" s="21">
        <f t="shared" si="68"/>
        <v>0</v>
      </c>
      <c r="K91" s="21">
        <f t="shared" si="68"/>
        <v>0</v>
      </c>
      <c r="L91" s="21">
        <f t="shared" si="67"/>
        <v>0</v>
      </c>
      <c r="M91" s="21">
        <f t="shared" si="67"/>
        <v>0</v>
      </c>
      <c r="N91" s="21">
        <f t="shared" si="67"/>
        <v>0</v>
      </c>
      <c r="O91" s="21">
        <f t="shared" si="67"/>
        <v>0</v>
      </c>
      <c r="P91" s="21">
        <f t="shared" si="67"/>
        <v>0</v>
      </c>
      <c r="Q91" s="21">
        <f t="shared" si="67"/>
        <v>0</v>
      </c>
      <c r="R91" s="21">
        <f t="shared" si="67"/>
        <v>0</v>
      </c>
      <c r="S91" s="21">
        <f t="shared" si="67"/>
        <v>0</v>
      </c>
    </row>
    <row r="92" spans="1:19" ht="18.95" hidden="1" customHeight="1" outlineLevel="1" thickBot="1" x14ac:dyDescent="0.25">
      <c r="A92" s="77"/>
      <c r="B92" s="15" t="s">
        <v>8</v>
      </c>
      <c r="C92" s="46">
        <f t="shared" si="64"/>
        <v>0</v>
      </c>
      <c r="D92" s="98"/>
      <c r="E92" s="27">
        <f>IFERROR(SUM(E85:E90),0)</f>
        <v>0</v>
      </c>
      <c r="F92" s="27">
        <f t="shared" ref="F92:S92" si="69">IFERROR(SUM(F85:F89),0)</f>
        <v>0</v>
      </c>
      <c r="G92" s="27">
        <f t="shared" ref="G92:K92" si="70">IFERROR(SUM(G85:G89),0)</f>
        <v>0</v>
      </c>
      <c r="H92" s="27">
        <f t="shared" si="70"/>
        <v>0</v>
      </c>
      <c r="I92" s="27">
        <f t="shared" si="70"/>
        <v>0</v>
      </c>
      <c r="J92" s="27">
        <f t="shared" si="70"/>
        <v>0</v>
      </c>
      <c r="K92" s="27">
        <f t="shared" si="70"/>
        <v>0</v>
      </c>
      <c r="L92" s="27">
        <f t="shared" si="69"/>
        <v>0</v>
      </c>
      <c r="M92" s="27">
        <f t="shared" si="69"/>
        <v>0</v>
      </c>
      <c r="N92" s="27">
        <f t="shared" si="69"/>
        <v>0</v>
      </c>
      <c r="O92" s="27">
        <f t="shared" si="69"/>
        <v>0</v>
      </c>
      <c r="P92" s="27">
        <f t="shared" si="69"/>
        <v>0</v>
      </c>
      <c r="Q92" s="27">
        <f t="shared" si="69"/>
        <v>0</v>
      </c>
      <c r="R92" s="27">
        <f t="shared" si="69"/>
        <v>0</v>
      </c>
      <c r="S92" s="27">
        <f t="shared" si="69"/>
        <v>0</v>
      </c>
    </row>
    <row r="93" spans="1:19" ht="18.95" hidden="1" customHeight="1" outlineLevel="1" thickBot="1" x14ac:dyDescent="0.25">
      <c r="A93" s="77"/>
      <c r="B93" s="47" t="s">
        <v>9</v>
      </c>
      <c r="C93" s="48">
        <f t="shared" si="64"/>
        <v>0</v>
      </c>
      <c r="D93" s="99"/>
      <c r="E93" s="48">
        <f>IFERROR(SUM(E85:E91),0)</f>
        <v>0</v>
      </c>
      <c r="F93" s="48">
        <f t="shared" ref="F93:S93" si="71">IFERROR(SUM(F85:F91),0)</f>
        <v>0</v>
      </c>
      <c r="G93" s="48">
        <f t="shared" ref="G93:K93" si="72">IFERROR(SUM(G85:G91),0)</f>
        <v>0</v>
      </c>
      <c r="H93" s="48">
        <f t="shared" si="72"/>
        <v>0</v>
      </c>
      <c r="I93" s="48">
        <f t="shared" si="72"/>
        <v>0</v>
      </c>
      <c r="J93" s="48">
        <f t="shared" si="72"/>
        <v>0</v>
      </c>
      <c r="K93" s="48">
        <f t="shared" si="72"/>
        <v>0</v>
      </c>
      <c r="L93" s="48">
        <f t="shared" si="71"/>
        <v>0</v>
      </c>
      <c r="M93" s="48">
        <f t="shared" si="71"/>
        <v>0</v>
      </c>
      <c r="N93" s="48">
        <f t="shared" si="71"/>
        <v>0</v>
      </c>
      <c r="O93" s="48">
        <f t="shared" si="71"/>
        <v>0</v>
      </c>
      <c r="P93" s="48">
        <f t="shared" si="71"/>
        <v>0</v>
      </c>
      <c r="Q93" s="48">
        <f t="shared" si="71"/>
        <v>0</v>
      </c>
      <c r="R93" s="48">
        <f t="shared" si="71"/>
        <v>0</v>
      </c>
      <c r="S93" s="49">
        <f t="shared" si="71"/>
        <v>0</v>
      </c>
    </row>
    <row r="94" spans="1:19" s="110" customFormat="1" ht="13.5" customHeight="1" collapsed="1" x14ac:dyDescent="0.25">
      <c r="A94" s="91" t="s">
        <v>76</v>
      </c>
      <c r="B94" s="111"/>
      <c r="C94" s="84" t="s">
        <v>69</v>
      </c>
      <c r="D94" s="84"/>
      <c r="E94" s="94">
        <f t="shared" ref="E94:S94" si="73">IFERROR(IF(ISNUMBER(SEARCH("industrial",$C79)),E$9*E93,E$10*E93),0)</f>
        <v>0</v>
      </c>
      <c r="F94" s="94">
        <f t="shared" si="73"/>
        <v>0</v>
      </c>
      <c r="G94" s="94">
        <f t="shared" ref="G94:K94" si="74">IFERROR(IF(ISNUMBER(SEARCH("industrial",$C79)),G$9*G93,G$10*G93),0)</f>
        <v>0</v>
      </c>
      <c r="H94" s="94">
        <f t="shared" si="74"/>
        <v>0</v>
      </c>
      <c r="I94" s="94">
        <f t="shared" si="74"/>
        <v>0</v>
      </c>
      <c r="J94" s="94">
        <f t="shared" si="74"/>
        <v>0</v>
      </c>
      <c r="K94" s="94">
        <f t="shared" si="74"/>
        <v>0</v>
      </c>
      <c r="L94" s="94">
        <f t="shared" si="73"/>
        <v>0</v>
      </c>
      <c r="M94" s="94">
        <f t="shared" si="73"/>
        <v>0</v>
      </c>
      <c r="N94" s="94">
        <f t="shared" si="73"/>
        <v>0</v>
      </c>
      <c r="O94" s="94">
        <f t="shared" si="73"/>
        <v>0</v>
      </c>
      <c r="P94" s="94">
        <f t="shared" si="73"/>
        <v>0</v>
      </c>
      <c r="Q94" s="94">
        <f t="shared" si="73"/>
        <v>0</v>
      </c>
      <c r="R94" s="94">
        <f t="shared" si="73"/>
        <v>0</v>
      </c>
      <c r="S94" s="94">
        <f t="shared" si="73"/>
        <v>0</v>
      </c>
    </row>
    <row r="95" spans="1:19" s="86" customFormat="1" ht="18" customHeight="1" x14ac:dyDescent="0.25">
      <c r="A95" s="77"/>
      <c r="B95" s="75"/>
      <c r="C95" s="75"/>
      <c r="D95" s="75"/>
      <c r="E95" s="76"/>
      <c r="F95" s="76"/>
      <c r="G95" s="76"/>
      <c r="H95" s="76"/>
      <c r="I95" s="76"/>
      <c r="J95" s="76"/>
      <c r="K95" s="76"/>
      <c r="L95" s="76"/>
      <c r="M95" s="76"/>
      <c r="N95" s="76"/>
      <c r="O95" s="76"/>
      <c r="P95" s="76"/>
      <c r="Q95" s="76"/>
      <c r="R95" s="76"/>
      <c r="S95" s="76"/>
    </row>
    <row r="96" spans="1:19" s="23" customFormat="1" ht="21.95" customHeight="1" collapsed="1" x14ac:dyDescent="0.2">
      <c r="A96" s="109">
        <v>3</v>
      </c>
      <c r="B96" s="3" t="str">
        <f>IF(LEFT(C98,1)="(","WP"&amp;A96&amp;" - Work Package Budget","WP"&amp;A96&amp;" - "&amp;C98)</f>
        <v>WP3 - Work Package Budget</v>
      </c>
      <c r="C96" s="3"/>
      <c r="D96" s="10"/>
      <c r="E96" s="10"/>
      <c r="F96" s="10"/>
      <c r="G96" s="10"/>
      <c r="H96" s="10"/>
      <c r="I96" s="10"/>
      <c r="J96" s="10"/>
      <c r="K96" s="10"/>
      <c r="L96" s="10"/>
      <c r="M96" s="10"/>
      <c r="N96" s="10"/>
      <c r="O96" s="10"/>
      <c r="P96" s="10"/>
      <c r="Q96" s="10"/>
      <c r="R96" s="10"/>
      <c r="S96" s="10"/>
    </row>
    <row r="97" spans="1:19" s="86" customFormat="1" ht="18" hidden="1" outlineLevel="1" x14ac:dyDescent="0.25">
      <c r="A97" s="77"/>
      <c r="B97" s="75"/>
      <c r="C97" s="75"/>
      <c r="D97" s="75"/>
      <c r="E97" s="76"/>
      <c r="F97" s="76"/>
      <c r="G97" s="76"/>
      <c r="H97" s="76"/>
      <c r="I97" s="76"/>
      <c r="J97" s="76"/>
      <c r="K97" s="76"/>
      <c r="L97" s="76"/>
      <c r="M97" s="76"/>
      <c r="N97" s="76"/>
      <c r="O97" s="76"/>
      <c r="P97" s="76"/>
      <c r="Q97" s="76"/>
      <c r="R97" s="76"/>
      <c r="S97" s="76"/>
    </row>
    <row r="98" spans="1:19" s="23" customFormat="1" hidden="1" outlineLevel="1" x14ac:dyDescent="0.2">
      <c r="A98" s="92"/>
      <c r="B98" s="4" t="s">
        <v>32</v>
      </c>
      <c r="C98" s="135" t="str">
        <f>"(write a descriptive name for WP"&amp;A96&amp;")"</f>
        <v>(write a descriptive name for WP3)</v>
      </c>
      <c r="D98" s="137"/>
      <c r="E98" s="138"/>
      <c r="F98" s="76"/>
      <c r="G98" s="76"/>
      <c r="H98" s="76"/>
      <c r="I98" s="76"/>
      <c r="J98" s="76"/>
      <c r="K98" s="76"/>
      <c r="L98" s="76"/>
      <c r="M98" s="76"/>
      <c r="N98" s="76"/>
      <c r="O98" s="76"/>
      <c r="P98" s="76"/>
      <c r="Q98" s="76"/>
      <c r="R98" s="76"/>
      <c r="S98" s="76"/>
    </row>
    <row r="99" spans="1:19" s="23" customFormat="1" ht="15" hidden="1" outlineLevel="1" x14ac:dyDescent="0.2">
      <c r="A99" s="77"/>
      <c r="B99" s="4" t="s">
        <v>50</v>
      </c>
      <c r="C99" s="72" t="s">
        <v>51</v>
      </c>
      <c r="D99" s="135"/>
      <c r="E99" s="136" t="s">
        <v>49</v>
      </c>
      <c r="F99" s="76"/>
      <c r="G99" s="76"/>
      <c r="H99" s="76"/>
      <c r="I99" s="76"/>
      <c r="J99" s="76"/>
      <c r="K99" s="76"/>
      <c r="L99" s="76"/>
      <c r="M99" s="76"/>
      <c r="N99" s="76"/>
      <c r="O99" s="76"/>
      <c r="P99" s="76"/>
      <c r="Q99" s="76"/>
      <c r="R99" s="76"/>
      <c r="S99" s="76"/>
    </row>
    <row r="100" spans="1:19" s="23" customFormat="1" hidden="1" outlineLevel="1" x14ac:dyDescent="0.2">
      <c r="A100" s="77"/>
      <c r="B100" s="4" t="s">
        <v>48</v>
      </c>
      <c r="C100" s="135" t="s">
        <v>47</v>
      </c>
      <c r="D100" s="137"/>
      <c r="E100" s="138"/>
      <c r="F100" s="76"/>
      <c r="G100" s="76"/>
      <c r="H100" s="76"/>
      <c r="I100" s="76"/>
      <c r="J100" s="76"/>
      <c r="K100" s="76"/>
      <c r="L100" s="76"/>
      <c r="M100" s="76"/>
      <c r="N100" s="76"/>
      <c r="O100" s="76"/>
      <c r="P100" s="76"/>
      <c r="Q100" s="76"/>
      <c r="R100" s="76"/>
      <c r="S100" s="76"/>
    </row>
    <row r="101" spans="1:19" s="23" customFormat="1" hidden="1" outlineLevel="1" x14ac:dyDescent="0.2">
      <c r="A101" s="77"/>
      <c r="B101" s="11" t="s">
        <v>30</v>
      </c>
      <c r="C101" s="135" t="s">
        <v>24</v>
      </c>
      <c r="D101" s="137"/>
      <c r="E101" s="138"/>
      <c r="F101" s="76"/>
      <c r="G101" s="76"/>
      <c r="H101" s="76"/>
      <c r="I101" s="76"/>
      <c r="J101" s="76"/>
      <c r="K101" s="76"/>
      <c r="L101" s="76"/>
      <c r="M101" s="76"/>
      <c r="N101" s="76"/>
      <c r="O101" s="76"/>
      <c r="P101" s="76"/>
      <c r="Q101" s="76"/>
      <c r="R101" s="76"/>
      <c r="S101" s="76"/>
    </row>
    <row r="102" spans="1:19" s="86" customFormat="1" ht="18" hidden="1" outlineLevel="1" x14ac:dyDescent="0.25">
      <c r="A102" s="77"/>
      <c r="B102" s="78"/>
      <c r="C102" s="78"/>
      <c r="D102" s="78"/>
      <c r="E102" s="76"/>
      <c r="F102" s="76"/>
      <c r="G102" s="76"/>
      <c r="H102" s="76"/>
      <c r="I102" s="76"/>
      <c r="J102" s="76"/>
      <c r="K102" s="76"/>
      <c r="L102" s="76"/>
      <c r="M102" s="76"/>
      <c r="N102" s="76"/>
      <c r="O102" s="76"/>
      <c r="P102" s="76"/>
      <c r="Q102" s="76"/>
      <c r="R102" s="76"/>
      <c r="S102" s="76"/>
    </row>
    <row r="103" spans="1:19" ht="27.75" hidden="1" customHeight="1" outlineLevel="1" x14ac:dyDescent="0.2">
      <c r="A103" s="87"/>
      <c r="B103" s="16" t="s">
        <v>29</v>
      </c>
      <c r="C103" s="43" t="str">
        <f>"Total WP"&amp;A96</f>
        <v>Total WP3</v>
      </c>
      <c r="D103" s="95"/>
      <c r="E103" s="22" t="str">
        <f t="shared" ref="E103:S103" si="75">IF(LEFT(E$3,1)="(","",E$3)</f>
        <v/>
      </c>
      <c r="F103" s="22" t="str">
        <f t="shared" si="75"/>
        <v/>
      </c>
      <c r="G103" s="22" t="str">
        <f t="shared" si="75"/>
        <v/>
      </c>
      <c r="H103" s="22" t="str">
        <f t="shared" si="75"/>
        <v/>
      </c>
      <c r="I103" s="22" t="str">
        <f t="shared" si="75"/>
        <v/>
      </c>
      <c r="J103" s="22" t="str">
        <f t="shared" si="75"/>
        <v/>
      </c>
      <c r="K103" s="22" t="str">
        <f t="shared" si="75"/>
        <v/>
      </c>
      <c r="L103" s="22" t="str">
        <f t="shared" si="75"/>
        <v/>
      </c>
      <c r="M103" s="22" t="str">
        <f t="shared" si="75"/>
        <v/>
      </c>
      <c r="N103" s="22" t="str">
        <f t="shared" si="75"/>
        <v/>
      </c>
      <c r="O103" s="22" t="str">
        <f t="shared" si="75"/>
        <v/>
      </c>
      <c r="P103" s="22" t="str">
        <f t="shared" si="75"/>
        <v/>
      </c>
      <c r="Q103" s="22" t="str">
        <f t="shared" si="75"/>
        <v/>
      </c>
      <c r="R103" s="22" t="str">
        <f t="shared" si="75"/>
        <v/>
      </c>
      <c r="S103" s="22" t="str">
        <f t="shared" si="75"/>
        <v/>
      </c>
    </row>
    <row r="104" spans="1:19" s="128" customFormat="1" ht="15" hidden="1" customHeight="1" outlineLevel="1" x14ac:dyDescent="0.25">
      <c r="A104" s="125"/>
      <c r="B104" s="126"/>
      <c r="C104" s="127" t="s">
        <v>122</v>
      </c>
      <c r="D104" s="122"/>
      <c r="E104" s="131"/>
      <c r="F104" s="131"/>
      <c r="G104" s="131"/>
      <c r="H104" s="131"/>
      <c r="I104" s="131"/>
      <c r="J104" s="131"/>
      <c r="K104" s="131"/>
      <c r="L104" s="131"/>
      <c r="M104" s="131"/>
      <c r="N104" s="131"/>
      <c r="O104" s="131"/>
      <c r="P104" s="131"/>
      <c r="Q104" s="131"/>
      <c r="R104" s="131"/>
      <c r="S104" s="131"/>
    </row>
    <row r="105" spans="1:19" s="128" customFormat="1" ht="15" hidden="1" customHeight="1" outlineLevel="1" x14ac:dyDescent="0.25">
      <c r="A105" s="125"/>
      <c r="B105" s="129"/>
      <c r="C105" s="130" t="s">
        <v>121</v>
      </c>
      <c r="D105" s="122"/>
      <c r="E105" s="124">
        <v>0</v>
      </c>
      <c r="F105" s="124">
        <v>0</v>
      </c>
      <c r="G105" s="124">
        <v>0</v>
      </c>
      <c r="H105" s="124">
        <v>0</v>
      </c>
      <c r="I105" s="124">
        <v>0</v>
      </c>
      <c r="J105" s="124">
        <v>0</v>
      </c>
      <c r="K105" s="124">
        <v>0</v>
      </c>
      <c r="L105" s="124">
        <v>0</v>
      </c>
      <c r="M105" s="124">
        <v>0</v>
      </c>
      <c r="N105" s="124">
        <v>0</v>
      </c>
      <c r="O105" s="124">
        <v>0</v>
      </c>
      <c r="P105" s="124">
        <v>0</v>
      </c>
      <c r="Q105" s="124">
        <v>0</v>
      </c>
      <c r="R105" s="124">
        <v>0</v>
      </c>
      <c r="S105" s="124">
        <v>0</v>
      </c>
    </row>
    <row r="106" spans="1:19" ht="18.95" hidden="1" customHeight="1" outlineLevel="1" x14ac:dyDescent="0.2">
      <c r="A106" s="77"/>
      <c r="B106" s="12" t="s">
        <v>2</v>
      </c>
      <c r="C106" s="44">
        <f>SUM(E106:S106)</f>
        <v>0</v>
      </c>
      <c r="D106" s="98"/>
      <c r="E106" s="68">
        <f>E104*E105</f>
        <v>0</v>
      </c>
      <c r="F106" s="68">
        <f t="shared" ref="F106" si="76">F104*F105</f>
        <v>0</v>
      </c>
      <c r="G106" s="68">
        <f t="shared" ref="G106" si="77">G104*G105</f>
        <v>0</v>
      </c>
      <c r="H106" s="68">
        <f t="shared" ref="H106" si="78">H104*H105</f>
        <v>0</v>
      </c>
      <c r="I106" s="68">
        <f t="shared" ref="I106" si="79">I104*I105</f>
        <v>0</v>
      </c>
      <c r="J106" s="68">
        <f t="shared" ref="J106" si="80">J104*J105</f>
        <v>0</v>
      </c>
      <c r="K106" s="68">
        <f t="shared" ref="K106" si="81">K104*K105</f>
        <v>0</v>
      </c>
      <c r="L106" s="68">
        <f t="shared" ref="L106" si="82">L104*L105</f>
        <v>0</v>
      </c>
      <c r="M106" s="68">
        <f t="shared" ref="M106" si="83">M104*M105</f>
        <v>0</v>
      </c>
      <c r="N106" s="68">
        <f t="shared" ref="N106" si="84">N104*N105</f>
        <v>0</v>
      </c>
      <c r="O106" s="68">
        <f t="shared" ref="O106" si="85">O104*O105</f>
        <v>0</v>
      </c>
      <c r="P106" s="68">
        <f t="shared" ref="P106" si="86">P104*P105</f>
        <v>0</v>
      </c>
      <c r="Q106" s="68">
        <f t="shared" ref="Q106" si="87">Q104*Q105</f>
        <v>0</v>
      </c>
      <c r="R106" s="68">
        <f t="shared" ref="R106" si="88">R104*R105</f>
        <v>0</v>
      </c>
      <c r="S106" s="68">
        <f t="shared" ref="S106" si="89">S104*S105</f>
        <v>0</v>
      </c>
    </row>
    <row r="107" spans="1:19" ht="18.95" hidden="1" customHeight="1" outlineLevel="1" x14ac:dyDescent="0.2">
      <c r="A107" s="77"/>
      <c r="B107" s="13" t="s">
        <v>3</v>
      </c>
      <c r="C107" s="44">
        <f t="shared" ref="C107:C114" si="90">SUM(E107:S107)</f>
        <v>0</v>
      </c>
      <c r="D107" s="98"/>
      <c r="E107" s="69">
        <v>0</v>
      </c>
      <c r="F107" s="69">
        <v>0</v>
      </c>
      <c r="G107" s="69">
        <v>0</v>
      </c>
      <c r="H107" s="69">
        <v>0</v>
      </c>
      <c r="I107" s="69">
        <v>0</v>
      </c>
      <c r="J107" s="69">
        <v>0</v>
      </c>
      <c r="K107" s="69">
        <v>0</v>
      </c>
      <c r="L107" s="69">
        <v>0</v>
      </c>
      <c r="M107" s="69">
        <v>0</v>
      </c>
      <c r="N107" s="69">
        <v>0</v>
      </c>
      <c r="O107" s="69">
        <v>0</v>
      </c>
      <c r="P107" s="69">
        <v>0</v>
      </c>
      <c r="Q107" s="69">
        <v>0</v>
      </c>
      <c r="R107" s="69">
        <v>0</v>
      </c>
      <c r="S107" s="69">
        <v>0</v>
      </c>
    </row>
    <row r="108" spans="1:19" ht="18.95" hidden="1" customHeight="1" outlineLevel="1" x14ac:dyDescent="0.2">
      <c r="A108" s="77"/>
      <c r="B108" s="12" t="s">
        <v>4</v>
      </c>
      <c r="C108" s="44">
        <f t="shared" si="90"/>
        <v>0</v>
      </c>
      <c r="D108" s="98"/>
      <c r="E108" s="68">
        <v>0</v>
      </c>
      <c r="F108" s="68">
        <v>0</v>
      </c>
      <c r="G108" s="68">
        <v>0</v>
      </c>
      <c r="H108" s="68">
        <v>0</v>
      </c>
      <c r="I108" s="68">
        <v>0</v>
      </c>
      <c r="J108" s="68">
        <v>0</v>
      </c>
      <c r="K108" s="68">
        <v>0</v>
      </c>
      <c r="L108" s="68">
        <v>0</v>
      </c>
      <c r="M108" s="68">
        <v>0</v>
      </c>
      <c r="N108" s="68">
        <v>0</v>
      </c>
      <c r="O108" s="68">
        <v>0</v>
      </c>
      <c r="P108" s="68">
        <v>0</v>
      </c>
      <c r="Q108" s="68">
        <v>0</v>
      </c>
      <c r="R108" s="68">
        <v>0</v>
      </c>
      <c r="S108" s="68">
        <v>0</v>
      </c>
    </row>
    <row r="109" spans="1:19" ht="18.95" hidden="1" customHeight="1" outlineLevel="1" x14ac:dyDescent="0.2">
      <c r="A109" s="77"/>
      <c r="B109" s="14" t="s">
        <v>5</v>
      </c>
      <c r="C109" s="44">
        <f t="shared" si="90"/>
        <v>0</v>
      </c>
      <c r="D109" s="98"/>
      <c r="E109" s="70">
        <v>0</v>
      </c>
      <c r="F109" s="70">
        <v>0</v>
      </c>
      <c r="G109" s="70">
        <v>0</v>
      </c>
      <c r="H109" s="70">
        <v>0</v>
      </c>
      <c r="I109" s="70">
        <v>0</v>
      </c>
      <c r="J109" s="70">
        <v>0</v>
      </c>
      <c r="K109" s="70">
        <v>0</v>
      </c>
      <c r="L109" s="70">
        <v>0</v>
      </c>
      <c r="M109" s="70">
        <v>0</v>
      </c>
      <c r="N109" s="70">
        <v>0</v>
      </c>
      <c r="O109" s="70">
        <v>0</v>
      </c>
      <c r="P109" s="70">
        <v>0</v>
      </c>
      <c r="Q109" s="70">
        <v>0</v>
      </c>
      <c r="R109" s="70">
        <v>0</v>
      </c>
      <c r="S109" s="70">
        <v>0</v>
      </c>
    </row>
    <row r="110" spans="1:19" ht="18.95" hidden="1" customHeight="1" outlineLevel="1" x14ac:dyDescent="0.2">
      <c r="A110" s="77"/>
      <c r="B110" s="12" t="s">
        <v>6</v>
      </c>
      <c r="C110" s="44">
        <f t="shared" si="90"/>
        <v>0</v>
      </c>
      <c r="D110" s="98"/>
      <c r="E110" s="68">
        <v>0</v>
      </c>
      <c r="F110" s="68">
        <v>0</v>
      </c>
      <c r="G110" s="68">
        <v>0</v>
      </c>
      <c r="H110" s="68">
        <v>0</v>
      </c>
      <c r="I110" s="68">
        <v>0</v>
      </c>
      <c r="J110" s="68">
        <v>0</v>
      </c>
      <c r="K110" s="68">
        <v>0</v>
      </c>
      <c r="L110" s="68">
        <v>0</v>
      </c>
      <c r="M110" s="68">
        <v>0</v>
      </c>
      <c r="N110" s="68">
        <v>0</v>
      </c>
      <c r="O110" s="68">
        <v>0</v>
      </c>
      <c r="P110" s="68">
        <v>0</v>
      </c>
      <c r="Q110" s="68">
        <v>0</v>
      </c>
      <c r="R110" s="68">
        <v>0</v>
      </c>
      <c r="S110" s="68">
        <v>0</v>
      </c>
    </row>
    <row r="111" spans="1:19" ht="18.95" hidden="1" customHeight="1" outlineLevel="1" thickBot="1" x14ac:dyDescent="0.25">
      <c r="A111" s="77"/>
      <c r="B111" s="15" t="str">
        <f>ProjectManagementText</f>
        <v>Project management ShippingLab (0%)</v>
      </c>
      <c r="C111" s="44">
        <f t="shared" si="90"/>
        <v>0</v>
      </c>
      <c r="D111" s="98"/>
      <c r="E111" s="28">
        <f t="shared" ref="E111:S111" si="91">IFERROR(ROUND(SUM(E106:E110)*ProjectManagement,0),0)</f>
        <v>0</v>
      </c>
      <c r="F111" s="28">
        <f t="shared" si="91"/>
        <v>0</v>
      </c>
      <c r="G111" s="28">
        <f t="shared" ref="G111:K111" si="92">IFERROR(ROUND(SUM(G106:G110)*ProjectManagement,0),0)</f>
        <v>0</v>
      </c>
      <c r="H111" s="28">
        <f t="shared" si="92"/>
        <v>0</v>
      </c>
      <c r="I111" s="28">
        <f t="shared" si="92"/>
        <v>0</v>
      </c>
      <c r="J111" s="28">
        <f t="shared" si="92"/>
        <v>0</v>
      </c>
      <c r="K111" s="28">
        <f t="shared" si="92"/>
        <v>0</v>
      </c>
      <c r="L111" s="28">
        <f t="shared" si="91"/>
        <v>0</v>
      </c>
      <c r="M111" s="28">
        <f t="shared" si="91"/>
        <v>0</v>
      </c>
      <c r="N111" s="28">
        <f t="shared" si="91"/>
        <v>0</v>
      </c>
      <c r="O111" s="28">
        <f t="shared" si="91"/>
        <v>0</v>
      </c>
      <c r="P111" s="28">
        <f t="shared" si="91"/>
        <v>0</v>
      </c>
      <c r="Q111" s="28">
        <f t="shared" si="91"/>
        <v>0</v>
      </c>
      <c r="R111" s="28">
        <f t="shared" si="91"/>
        <v>0</v>
      </c>
      <c r="S111" s="28">
        <f t="shared" si="91"/>
        <v>0</v>
      </c>
    </row>
    <row r="112" spans="1:19" ht="18.95" hidden="1" customHeight="1" outlineLevel="1" x14ac:dyDescent="0.2">
      <c r="A112" s="77"/>
      <c r="B112" s="26" t="s">
        <v>7</v>
      </c>
      <c r="C112" s="45">
        <f t="shared" si="90"/>
        <v>0</v>
      </c>
      <c r="D112" s="98"/>
      <c r="E112" s="21">
        <f>IFERROR(ROUND((SUM(E106:E109,E111)*E$8)+IF(E$7&lt;1,0,SUM(E106:E109,E111)*(E$7-1)),0),0)</f>
        <v>0</v>
      </c>
      <c r="F112" s="21">
        <f t="shared" ref="F112:S112" si="93">IFERROR(ROUND((SUM(F106:F109,F111)*F$8)+IF(F$7&lt;1,0,SUM(F106:F109,F111)*(F$7-1)),0),0)</f>
        <v>0</v>
      </c>
      <c r="G112" s="21">
        <f t="shared" ref="G112:K112" si="94">IFERROR(ROUND((SUM(G106:G109,G111)*G$8)+IF(G$7&lt;1,0,SUM(G106:G109,G111)*(G$7-1)),0),0)</f>
        <v>0</v>
      </c>
      <c r="H112" s="21">
        <f t="shared" si="94"/>
        <v>0</v>
      </c>
      <c r="I112" s="21">
        <f t="shared" si="94"/>
        <v>0</v>
      </c>
      <c r="J112" s="21">
        <f t="shared" si="94"/>
        <v>0</v>
      </c>
      <c r="K112" s="21">
        <f t="shared" si="94"/>
        <v>0</v>
      </c>
      <c r="L112" s="21">
        <f t="shared" si="93"/>
        <v>0</v>
      </c>
      <c r="M112" s="21">
        <f t="shared" si="93"/>
        <v>0</v>
      </c>
      <c r="N112" s="21">
        <f t="shared" si="93"/>
        <v>0</v>
      </c>
      <c r="O112" s="21">
        <f t="shared" si="93"/>
        <v>0</v>
      </c>
      <c r="P112" s="21">
        <f t="shared" si="93"/>
        <v>0</v>
      </c>
      <c r="Q112" s="21">
        <f t="shared" si="93"/>
        <v>0</v>
      </c>
      <c r="R112" s="21">
        <f t="shared" si="93"/>
        <v>0</v>
      </c>
      <c r="S112" s="21">
        <f t="shared" si="93"/>
        <v>0</v>
      </c>
    </row>
    <row r="113" spans="1:19" ht="18.95" hidden="1" customHeight="1" outlineLevel="1" thickBot="1" x14ac:dyDescent="0.25">
      <c r="A113" s="77"/>
      <c r="B113" s="15" t="s">
        <v>8</v>
      </c>
      <c r="C113" s="46">
        <f t="shared" si="90"/>
        <v>0</v>
      </c>
      <c r="D113" s="98"/>
      <c r="E113" s="27">
        <f>IFERROR(SUM(E106:E111),0)</f>
        <v>0</v>
      </c>
      <c r="F113" s="27">
        <f t="shared" ref="F113:S113" si="95">IFERROR(SUM(F106:F110),0)</f>
        <v>0</v>
      </c>
      <c r="G113" s="27">
        <f t="shared" ref="G113:K113" si="96">IFERROR(SUM(G106:G110),0)</f>
        <v>0</v>
      </c>
      <c r="H113" s="27">
        <f t="shared" si="96"/>
        <v>0</v>
      </c>
      <c r="I113" s="27">
        <f t="shared" si="96"/>
        <v>0</v>
      </c>
      <c r="J113" s="27">
        <f t="shared" si="96"/>
        <v>0</v>
      </c>
      <c r="K113" s="27">
        <f t="shared" si="96"/>
        <v>0</v>
      </c>
      <c r="L113" s="27">
        <f t="shared" si="95"/>
        <v>0</v>
      </c>
      <c r="M113" s="27">
        <f t="shared" si="95"/>
        <v>0</v>
      </c>
      <c r="N113" s="27">
        <f t="shared" si="95"/>
        <v>0</v>
      </c>
      <c r="O113" s="27">
        <f t="shared" si="95"/>
        <v>0</v>
      </c>
      <c r="P113" s="27">
        <f t="shared" si="95"/>
        <v>0</v>
      </c>
      <c r="Q113" s="27">
        <f t="shared" si="95"/>
        <v>0</v>
      </c>
      <c r="R113" s="27">
        <f t="shared" si="95"/>
        <v>0</v>
      </c>
      <c r="S113" s="27">
        <f t="shared" si="95"/>
        <v>0</v>
      </c>
    </row>
    <row r="114" spans="1:19" ht="18.95" hidden="1" customHeight="1" outlineLevel="1" thickBot="1" x14ac:dyDescent="0.25">
      <c r="A114" s="77"/>
      <c r="B114" s="47" t="s">
        <v>9</v>
      </c>
      <c r="C114" s="48">
        <f t="shared" si="90"/>
        <v>0</v>
      </c>
      <c r="D114" s="99"/>
      <c r="E114" s="48">
        <f>IFERROR(SUM(E106:E112),0)</f>
        <v>0</v>
      </c>
      <c r="F114" s="48">
        <f t="shared" ref="F114:S114" si="97">IFERROR(SUM(F106:F112),0)</f>
        <v>0</v>
      </c>
      <c r="G114" s="48">
        <f t="shared" ref="G114:K114" si="98">IFERROR(SUM(G106:G112),0)</f>
        <v>0</v>
      </c>
      <c r="H114" s="48">
        <f t="shared" si="98"/>
        <v>0</v>
      </c>
      <c r="I114" s="48">
        <f t="shared" si="98"/>
        <v>0</v>
      </c>
      <c r="J114" s="48">
        <f t="shared" si="98"/>
        <v>0</v>
      </c>
      <c r="K114" s="48">
        <f t="shared" si="98"/>
        <v>0</v>
      </c>
      <c r="L114" s="48">
        <f t="shared" si="97"/>
        <v>0</v>
      </c>
      <c r="M114" s="48">
        <f t="shared" si="97"/>
        <v>0</v>
      </c>
      <c r="N114" s="48">
        <f t="shared" si="97"/>
        <v>0</v>
      </c>
      <c r="O114" s="48">
        <f t="shared" si="97"/>
        <v>0</v>
      </c>
      <c r="P114" s="48">
        <f t="shared" si="97"/>
        <v>0</v>
      </c>
      <c r="Q114" s="48">
        <f t="shared" si="97"/>
        <v>0</v>
      </c>
      <c r="R114" s="48">
        <f t="shared" si="97"/>
        <v>0</v>
      </c>
      <c r="S114" s="49">
        <f t="shared" si="97"/>
        <v>0</v>
      </c>
    </row>
    <row r="115" spans="1:19" s="110" customFormat="1" ht="13.5" customHeight="1" collapsed="1" x14ac:dyDescent="0.25">
      <c r="A115" s="91" t="s">
        <v>76</v>
      </c>
      <c r="B115" s="111"/>
      <c r="C115" s="84" t="s">
        <v>69</v>
      </c>
      <c r="D115" s="84"/>
      <c r="E115" s="94">
        <f t="shared" ref="E115:S115" si="99">IFERROR(IF(ISNUMBER(SEARCH("industrial",$C100)),E$9*E114,E$10*E114),0)</f>
        <v>0</v>
      </c>
      <c r="F115" s="94">
        <f t="shared" si="99"/>
        <v>0</v>
      </c>
      <c r="G115" s="94">
        <f t="shared" ref="G115:K115" si="100">IFERROR(IF(ISNUMBER(SEARCH("industrial",$C100)),G$9*G114,G$10*G114),0)</f>
        <v>0</v>
      </c>
      <c r="H115" s="94">
        <f t="shared" si="100"/>
        <v>0</v>
      </c>
      <c r="I115" s="94">
        <f t="shared" si="100"/>
        <v>0</v>
      </c>
      <c r="J115" s="94">
        <f t="shared" si="100"/>
        <v>0</v>
      </c>
      <c r="K115" s="94">
        <f t="shared" si="100"/>
        <v>0</v>
      </c>
      <c r="L115" s="94">
        <f t="shared" si="99"/>
        <v>0</v>
      </c>
      <c r="M115" s="94">
        <f t="shared" si="99"/>
        <v>0</v>
      </c>
      <c r="N115" s="94">
        <f t="shared" si="99"/>
        <v>0</v>
      </c>
      <c r="O115" s="94">
        <f t="shared" si="99"/>
        <v>0</v>
      </c>
      <c r="P115" s="94">
        <f t="shared" si="99"/>
        <v>0</v>
      </c>
      <c r="Q115" s="94">
        <f t="shared" si="99"/>
        <v>0</v>
      </c>
      <c r="R115" s="94">
        <f t="shared" si="99"/>
        <v>0</v>
      </c>
      <c r="S115" s="94">
        <f t="shared" si="99"/>
        <v>0</v>
      </c>
    </row>
    <row r="116" spans="1:19" s="86" customFormat="1" ht="18" customHeight="1" x14ac:dyDescent="0.25">
      <c r="A116" s="77"/>
      <c r="B116" s="75"/>
      <c r="C116" s="75"/>
      <c r="D116" s="75"/>
      <c r="E116" s="76"/>
      <c r="F116" s="76"/>
      <c r="G116" s="76"/>
      <c r="H116" s="76"/>
      <c r="I116" s="76"/>
      <c r="J116" s="76"/>
      <c r="K116" s="76"/>
      <c r="L116" s="76"/>
      <c r="M116" s="76"/>
      <c r="N116" s="76"/>
      <c r="O116" s="76"/>
      <c r="P116" s="76"/>
      <c r="Q116" s="76"/>
      <c r="R116" s="76"/>
      <c r="S116" s="76"/>
    </row>
    <row r="117" spans="1:19" s="23" customFormat="1" ht="21.95" customHeight="1" collapsed="1" x14ac:dyDescent="0.2">
      <c r="A117" s="109">
        <v>4</v>
      </c>
      <c r="B117" s="3" t="str">
        <f>IF(LEFT(C119,1)="(","WP"&amp;A117&amp;" - Work Package Budget","WP"&amp;A117&amp;" - "&amp;C119)</f>
        <v>WP4 - Work Package Budget</v>
      </c>
      <c r="C117" s="3"/>
      <c r="D117" s="10"/>
      <c r="E117" s="10"/>
      <c r="F117" s="10"/>
      <c r="G117" s="10"/>
      <c r="H117" s="10"/>
      <c r="I117" s="10"/>
      <c r="J117" s="10"/>
      <c r="K117" s="10"/>
      <c r="L117" s="10"/>
      <c r="M117" s="10"/>
      <c r="N117" s="10"/>
      <c r="O117" s="10"/>
      <c r="P117" s="10"/>
      <c r="Q117" s="10"/>
      <c r="R117" s="10"/>
      <c r="S117" s="10"/>
    </row>
    <row r="118" spans="1:19" s="86" customFormat="1" ht="18" hidden="1" outlineLevel="1" x14ac:dyDescent="0.25">
      <c r="A118" s="77"/>
      <c r="B118" s="75"/>
      <c r="C118" s="75"/>
      <c r="D118" s="75"/>
      <c r="E118" s="76"/>
      <c r="F118" s="76"/>
      <c r="G118" s="76"/>
      <c r="H118" s="76"/>
      <c r="I118" s="76"/>
      <c r="J118" s="76"/>
      <c r="K118" s="76"/>
      <c r="L118" s="76"/>
      <c r="M118" s="76"/>
      <c r="N118" s="76"/>
      <c r="O118" s="76"/>
      <c r="P118" s="76"/>
      <c r="Q118" s="76"/>
      <c r="R118" s="76"/>
      <c r="S118" s="76"/>
    </row>
    <row r="119" spans="1:19" s="23" customFormat="1" hidden="1" outlineLevel="1" x14ac:dyDescent="0.2">
      <c r="A119" s="92"/>
      <c r="B119" s="4" t="s">
        <v>32</v>
      </c>
      <c r="C119" s="135" t="str">
        <f>"(write a descriptive name for WP"&amp;A117&amp;")"</f>
        <v>(write a descriptive name for WP4)</v>
      </c>
      <c r="D119" s="137"/>
      <c r="E119" s="138"/>
      <c r="F119" s="76"/>
      <c r="G119" s="76"/>
      <c r="H119" s="76"/>
      <c r="I119" s="76"/>
      <c r="J119" s="76"/>
      <c r="K119" s="76"/>
      <c r="L119" s="76"/>
      <c r="M119" s="76"/>
      <c r="N119" s="76"/>
      <c r="O119" s="76"/>
      <c r="P119" s="76"/>
      <c r="Q119" s="76"/>
      <c r="R119" s="76"/>
      <c r="S119" s="76"/>
    </row>
    <row r="120" spans="1:19" s="23" customFormat="1" ht="15" hidden="1" outlineLevel="1" x14ac:dyDescent="0.2">
      <c r="A120" s="77"/>
      <c r="B120" s="4" t="s">
        <v>50</v>
      </c>
      <c r="C120" s="72" t="s">
        <v>51</v>
      </c>
      <c r="D120" s="135"/>
      <c r="E120" s="136" t="s">
        <v>49</v>
      </c>
      <c r="F120" s="76"/>
      <c r="G120" s="76"/>
      <c r="H120" s="76"/>
      <c r="I120" s="76"/>
      <c r="J120" s="76"/>
      <c r="K120" s="76"/>
      <c r="L120" s="76"/>
      <c r="M120" s="76"/>
      <c r="N120" s="76"/>
      <c r="O120" s="76"/>
      <c r="P120" s="76"/>
      <c r="Q120" s="76"/>
      <c r="R120" s="76"/>
      <c r="S120" s="76"/>
    </row>
    <row r="121" spans="1:19" s="23" customFormat="1" hidden="1" outlineLevel="1" x14ac:dyDescent="0.2">
      <c r="A121" s="77"/>
      <c r="B121" s="4" t="s">
        <v>48</v>
      </c>
      <c r="C121" s="135" t="s">
        <v>47</v>
      </c>
      <c r="D121" s="137"/>
      <c r="E121" s="138"/>
      <c r="F121" s="76"/>
      <c r="G121" s="76"/>
      <c r="H121" s="76"/>
      <c r="I121" s="76"/>
      <c r="J121" s="76"/>
      <c r="K121" s="76"/>
      <c r="L121" s="76"/>
      <c r="M121" s="76"/>
      <c r="N121" s="76"/>
      <c r="O121" s="76"/>
      <c r="P121" s="76"/>
      <c r="Q121" s="76"/>
      <c r="R121" s="76"/>
      <c r="S121" s="76"/>
    </row>
    <row r="122" spans="1:19" s="23" customFormat="1" hidden="1" outlineLevel="1" x14ac:dyDescent="0.2">
      <c r="A122" s="77"/>
      <c r="B122" s="11" t="s">
        <v>30</v>
      </c>
      <c r="C122" s="135" t="s">
        <v>24</v>
      </c>
      <c r="D122" s="137"/>
      <c r="E122" s="138"/>
      <c r="F122" s="76"/>
      <c r="G122" s="76"/>
      <c r="H122" s="76"/>
      <c r="I122" s="76"/>
      <c r="J122" s="76"/>
      <c r="K122" s="76"/>
      <c r="L122" s="76"/>
      <c r="M122" s="76"/>
      <c r="N122" s="76"/>
      <c r="O122" s="76"/>
      <c r="P122" s="76"/>
      <c r="Q122" s="76"/>
      <c r="R122" s="76"/>
      <c r="S122" s="76"/>
    </row>
    <row r="123" spans="1:19" s="86" customFormat="1" ht="18" hidden="1" outlineLevel="1" x14ac:dyDescent="0.25">
      <c r="A123" s="77"/>
      <c r="B123" s="78"/>
      <c r="C123" s="78"/>
      <c r="D123" s="78"/>
      <c r="E123" s="76"/>
      <c r="F123" s="76"/>
      <c r="G123" s="76"/>
      <c r="H123" s="76"/>
      <c r="I123" s="76"/>
      <c r="J123" s="76"/>
      <c r="K123" s="76"/>
      <c r="L123" s="76"/>
      <c r="M123" s="76"/>
      <c r="N123" s="76"/>
      <c r="O123" s="76"/>
      <c r="P123" s="76"/>
      <c r="Q123" s="76"/>
      <c r="R123" s="76"/>
      <c r="S123" s="76"/>
    </row>
    <row r="124" spans="1:19" ht="27.75" hidden="1" customHeight="1" outlineLevel="1" x14ac:dyDescent="0.2">
      <c r="A124" s="87"/>
      <c r="B124" s="16" t="s">
        <v>29</v>
      </c>
      <c r="C124" s="43" t="str">
        <f>"Total WP"&amp;A117</f>
        <v>Total WP4</v>
      </c>
      <c r="D124" s="95"/>
      <c r="E124" s="22" t="str">
        <f t="shared" ref="E124:S124" si="101">IF(LEFT(E$3,1)="(","",E$3)</f>
        <v/>
      </c>
      <c r="F124" s="22" t="str">
        <f t="shared" si="101"/>
        <v/>
      </c>
      <c r="G124" s="22" t="str">
        <f t="shared" si="101"/>
        <v/>
      </c>
      <c r="H124" s="22" t="str">
        <f t="shared" si="101"/>
        <v/>
      </c>
      <c r="I124" s="22" t="str">
        <f t="shared" si="101"/>
        <v/>
      </c>
      <c r="J124" s="22" t="str">
        <f t="shared" si="101"/>
        <v/>
      </c>
      <c r="K124" s="22" t="str">
        <f t="shared" si="101"/>
        <v/>
      </c>
      <c r="L124" s="22" t="str">
        <f t="shared" si="101"/>
        <v/>
      </c>
      <c r="M124" s="22" t="str">
        <f t="shared" si="101"/>
        <v/>
      </c>
      <c r="N124" s="22" t="str">
        <f t="shared" si="101"/>
        <v/>
      </c>
      <c r="O124" s="22" t="str">
        <f t="shared" si="101"/>
        <v/>
      </c>
      <c r="P124" s="22" t="str">
        <f t="shared" si="101"/>
        <v/>
      </c>
      <c r="Q124" s="22" t="str">
        <f t="shared" si="101"/>
        <v/>
      </c>
      <c r="R124" s="22" t="str">
        <f t="shared" si="101"/>
        <v/>
      </c>
      <c r="S124" s="22" t="str">
        <f t="shared" si="101"/>
        <v/>
      </c>
    </row>
    <row r="125" spans="1:19" s="128" customFormat="1" ht="15" hidden="1" customHeight="1" outlineLevel="1" x14ac:dyDescent="0.25">
      <c r="A125" s="125"/>
      <c r="B125" s="126"/>
      <c r="C125" s="127" t="s">
        <v>122</v>
      </c>
      <c r="D125" s="122"/>
      <c r="E125" s="131"/>
      <c r="F125" s="131"/>
      <c r="G125" s="131"/>
      <c r="H125" s="131"/>
      <c r="I125" s="131"/>
      <c r="J125" s="131"/>
      <c r="K125" s="131"/>
      <c r="L125" s="131"/>
      <c r="M125" s="131"/>
      <c r="N125" s="131"/>
      <c r="O125" s="131"/>
      <c r="P125" s="131"/>
      <c r="Q125" s="131"/>
      <c r="R125" s="131"/>
      <c r="S125" s="131"/>
    </row>
    <row r="126" spans="1:19" s="128" customFormat="1" ht="15" hidden="1" customHeight="1" outlineLevel="1" x14ac:dyDescent="0.25">
      <c r="A126" s="125"/>
      <c r="B126" s="129"/>
      <c r="C126" s="130" t="s">
        <v>121</v>
      </c>
      <c r="D126" s="122"/>
      <c r="E126" s="124">
        <v>0</v>
      </c>
      <c r="F126" s="124">
        <v>0</v>
      </c>
      <c r="G126" s="124">
        <v>0</v>
      </c>
      <c r="H126" s="124">
        <v>0</v>
      </c>
      <c r="I126" s="124">
        <v>0</v>
      </c>
      <c r="J126" s="124">
        <v>0</v>
      </c>
      <c r="K126" s="124">
        <v>0</v>
      </c>
      <c r="L126" s="124">
        <v>0</v>
      </c>
      <c r="M126" s="124">
        <v>0</v>
      </c>
      <c r="N126" s="124">
        <v>0</v>
      </c>
      <c r="O126" s="124">
        <v>0</v>
      </c>
      <c r="P126" s="124">
        <v>0</v>
      </c>
      <c r="Q126" s="124">
        <v>0</v>
      </c>
      <c r="R126" s="124">
        <v>0</v>
      </c>
      <c r="S126" s="124">
        <v>0</v>
      </c>
    </row>
    <row r="127" spans="1:19" ht="18.95" hidden="1" customHeight="1" outlineLevel="1" x14ac:dyDescent="0.2">
      <c r="A127" s="77"/>
      <c r="B127" s="12" t="s">
        <v>2</v>
      </c>
      <c r="C127" s="44">
        <f>SUM(E127:S127)</f>
        <v>0</v>
      </c>
      <c r="D127" s="98"/>
      <c r="E127" s="68">
        <f>E125*E126</f>
        <v>0</v>
      </c>
      <c r="F127" s="68">
        <f t="shared" ref="F127" si="102">F125*F126</f>
        <v>0</v>
      </c>
      <c r="G127" s="68">
        <f t="shared" ref="G127" si="103">G125*G126</f>
        <v>0</v>
      </c>
      <c r="H127" s="68">
        <f t="shared" ref="H127" si="104">H125*H126</f>
        <v>0</v>
      </c>
      <c r="I127" s="68">
        <f t="shared" ref="I127" si="105">I125*I126</f>
        <v>0</v>
      </c>
      <c r="J127" s="68">
        <f t="shared" ref="J127" si="106">J125*J126</f>
        <v>0</v>
      </c>
      <c r="K127" s="68">
        <f t="shared" ref="K127" si="107">K125*K126</f>
        <v>0</v>
      </c>
      <c r="L127" s="68">
        <f t="shared" ref="L127" si="108">L125*L126</f>
        <v>0</v>
      </c>
      <c r="M127" s="68">
        <f t="shared" ref="M127" si="109">M125*M126</f>
        <v>0</v>
      </c>
      <c r="N127" s="68">
        <f t="shared" ref="N127" si="110">N125*N126</f>
        <v>0</v>
      </c>
      <c r="O127" s="68">
        <f t="shared" ref="O127" si="111">O125*O126</f>
        <v>0</v>
      </c>
      <c r="P127" s="68">
        <f t="shared" ref="P127" si="112">P125*P126</f>
        <v>0</v>
      </c>
      <c r="Q127" s="68">
        <f t="shared" ref="Q127" si="113">Q125*Q126</f>
        <v>0</v>
      </c>
      <c r="R127" s="68">
        <f t="shared" ref="R127" si="114">R125*R126</f>
        <v>0</v>
      </c>
      <c r="S127" s="68">
        <f t="shared" ref="S127" si="115">S125*S126</f>
        <v>0</v>
      </c>
    </row>
    <row r="128" spans="1:19" ht="18.95" hidden="1" customHeight="1" outlineLevel="1" x14ac:dyDescent="0.2">
      <c r="A128" s="77"/>
      <c r="B128" s="13" t="s">
        <v>3</v>
      </c>
      <c r="C128" s="44">
        <f t="shared" ref="C128:C135" si="116">SUM(E128:S128)</f>
        <v>0</v>
      </c>
      <c r="D128" s="98"/>
      <c r="E128" s="69">
        <v>0</v>
      </c>
      <c r="F128" s="69">
        <v>0</v>
      </c>
      <c r="G128" s="69">
        <v>0</v>
      </c>
      <c r="H128" s="69">
        <v>0</v>
      </c>
      <c r="I128" s="69">
        <v>0</v>
      </c>
      <c r="J128" s="69">
        <v>0</v>
      </c>
      <c r="K128" s="69">
        <v>0</v>
      </c>
      <c r="L128" s="69">
        <v>0</v>
      </c>
      <c r="M128" s="69">
        <v>0</v>
      </c>
      <c r="N128" s="69">
        <v>0</v>
      </c>
      <c r="O128" s="69">
        <v>0</v>
      </c>
      <c r="P128" s="69">
        <v>0</v>
      </c>
      <c r="Q128" s="69">
        <v>0</v>
      </c>
      <c r="R128" s="69">
        <v>0</v>
      </c>
      <c r="S128" s="69">
        <v>0</v>
      </c>
    </row>
    <row r="129" spans="1:19" ht="18.95" hidden="1" customHeight="1" outlineLevel="1" x14ac:dyDescent="0.2">
      <c r="A129" s="77"/>
      <c r="B129" s="12" t="s">
        <v>4</v>
      </c>
      <c r="C129" s="44">
        <f t="shared" si="116"/>
        <v>0</v>
      </c>
      <c r="D129" s="98"/>
      <c r="E129" s="68">
        <v>0</v>
      </c>
      <c r="F129" s="68">
        <v>0</v>
      </c>
      <c r="G129" s="68">
        <v>0</v>
      </c>
      <c r="H129" s="68">
        <v>0</v>
      </c>
      <c r="I129" s="68">
        <v>0</v>
      </c>
      <c r="J129" s="68">
        <v>0</v>
      </c>
      <c r="K129" s="68">
        <v>0</v>
      </c>
      <c r="L129" s="68">
        <v>0</v>
      </c>
      <c r="M129" s="68">
        <v>0</v>
      </c>
      <c r="N129" s="68">
        <v>0</v>
      </c>
      <c r="O129" s="68">
        <v>0</v>
      </c>
      <c r="P129" s="68">
        <v>0</v>
      </c>
      <c r="Q129" s="68">
        <v>0</v>
      </c>
      <c r="R129" s="68">
        <v>0</v>
      </c>
      <c r="S129" s="68">
        <v>0</v>
      </c>
    </row>
    <row r="130" spans="1:19" ht="18.95" hidden="1" customHeight="1" outlineLevel="1" x14ac:dyDescent="0.2">
      <c r="A130" s="77"/>
      <c r="B130" s="14" t="s">
        <v>5</v>
      </c>
      <c r="C130" s="44">
        <f t="shared" si="116"/>
        <v>0</v>
      </c>
      <c r="D130" s="98"/>
      <c r="E130" s="70">
        <v>0</v>
      </c>
      <c r="F130" s="70">
        <v>0</v>
      </c>
      <c r="G130" s="70">
        <v>0</v>
      </c>
      <c r="H130" s="70">
        <v>0</v>
      </c>
      <c r="I130" s="70">
        <v>0</v>
      </c>
      <c r="J130" s="70">
        <v>0</v>
      </c>
      <c r="K130" s="70">
        <v>0</v>
      </c>
      <c r="L130" s="70">
        <v>0</v>
      </c>
      <c r="M130" s="70">
        <v>0</v>
      </c>
      <c r="N130" s="70">
        <v>0</v>
      </c>
      <c r="O130" s="70">
        <v>0</v>
      </c>
      <c r="P130" s="70">
        <v>0</v>
      </c>
      <c r="Q130" s="70">
        <v>0</v>
      </c>
      <c r="R130" s="70">
        <v>0</v>
      </c>
      <c r="S130" s="70">
        <v>0</v>
      </c>
    </row>
    <row r="131" spans="1:19" ht="18.95" hidden="1" customHeight="1" outlineLevel="1" x14ac:dyDescent="0.2">
      <c r="A131" s="77"/>
      <c r="B131" s="12" t="s">
        <v>6</v>
      </c>
      <c r="C131" s="44">
        <f t="shared" si="116"/>
        <v>0</v>
      </c>
      <c r="D131" s="98"/>
      <c r="E131" s="68">
        <v>0</v>
      </c>
      <c r="F131" s="68">
        <v>0</v>
      </c>
      <c r="G131" s="68">
        <v>0</v>
      </c>
      <c r="H131" s="68">
        <v>0</v>
      </c>
      <c r="I131" s="68">
        <v>0</v>
      </c>
      <c r="J131" s="68">
        <v>0</v>
      </c>
      <c r="K131" s="68">
        <v>0</v>
      </c>
      <c r="L131" s="68">
        <v>0</v>
      </c>
      <c r="M131" s="68">
        <v>0</v>
      </c>
      <c r="N131" s="68">
        <v>0</v>
      </c>
      <c r="O131" s="68">
        <v>0</v>
      </c>
      <c r="P131" s="68">
        <v>0</v>
      </c>
      <c r="Q131" s="68">
        <v>0</v>
      </c>
      <c r="R131" s="68">
        <v>0</v>
      </c>
      <c r="S131" s="68">
        <v>0</v>
      </c>
    </row>
    <row r="132" spans="1:19" ht="18.95" hidden="1" customHeight="1" outlineLevel="1" thickBot="1" x14ac:dyDescent="0.25">
      <c r="A132" s="77"/>
      <c r="B132" s="15" t="str">
        <f>ProjectManagementText</f>
        <v>Project management ShippingLab (0%)</v>
      </c>
      <c r="C132" s="44">
        <f t="shared" si="116"/>
        <v>0</v>
      </c>
      <c r="D132" s="98"/>
      <c r="E132" s="28">
        <f t="shared" ref="E132:S132" si="117">IFERROR(ROUND(SUM(E127:E131)*ProjectManagement,0),0)</f>
        <v>0</v>
      </c>
      <c r="F132" s="28">
        <f t="shared" si="117"/>
        <v>0</v>
      </c>
      <c r="G132" s="28">
        <f t="shared" ref="G132:K132" si="118">IFERROR(ROUND(SUM(G127:G131)*ProjectManagement,0),0)</f>
        <v>0</v>
      </c>
      <c r="H132" s="28">
        <f t="shared" si="118"/>
        <v>0</v>
      </c>
      <c r="I132" s="28">
        <f t="shared" si="118"/>
        <v>0</v>
      </c>
      <c r="J132" s="28">
        <f t="shared" si="118"/>
        <v>0</v>
      </c>
      <c r="K132" s="28">
        <f t="shared" si="118"/>
        <v>0</v>
      </c>
      <c r="L132" s="28">
        <f t="shared" si="117"/>
        <v>0</v>
      </c>
      <c r="M132" s="28">
        <f t="shared" si="117"/>
        <v>0</v>
      </c>
      <c r="N132" s="28">
        <f t="shared" si="117"/>
        <v>0</v>
      </c>
      <c r="O132" s="28">
        <f t="shared" si="117"/>
        <v>0</v>
      </c>
      <c r="P132" s="28">
        <f t="shared" si="117"/>
        <v>0</v>
      </c>
      <c r="Q132" s="28">
        <f t="shared" si="117"/>
        <v>0</v>
      </c>
      <c r="R132" s="28">
        <f t="shared" si="117"/>
        <v>0</v>
      </c>
      <c r="S132" s="28">
        <f t="shared" si="117"/>
        <v>0</v>
      </c>
    </row>
    <row r="133" spans="1:19" ht="18.95" hidden="1" customHeight="1" outlineLevel="1" x14ac:dyDescent="0.2">
      <c r="A133" s="77"/>
      <c r="B133" s="26" t="s">
        <v>7</v>
      </c>
      <c r="C133" s="45">
        <f t="shared" si="116"/>
        <v>0</v>
      </c>
      <c r="D133" s="98"/>
      <c r="E133" s="21">
        <f>IFERROR(ROUND((SUM(E127:E130,E132)*E$8)+IF(E$7&lt;1,0,SUM(E127:E130,E132)*(E$7-1)),0),0)</f>
        <v>0</v>
      </c>
      <c r="F133" s="21">
        <f t="shared" ref="F133:S133" si="119">IFERROR(ROUND((SUM(F127:F130,F132)*F$8)+IF(F$7&lt;1,0,SUM(F127:F130,F132)*(F$7-1)),0),0)</f>
        <v>0</v>
      </c>
      <c r="G133" s="21">
        <f t="shared" ref="G133:K133" si="120">IFERROR(ROUND((SUM(G127:G130,G132)*G$8)+IF(G$7&lt;1,0,SUM(G127:G130,G132)*(G$7-1)),0),0)</f>
        <v>0</v>
      </c>
      <c r="H133" s="21">
        <f t="shared" si="120"/>
        <v>0</v>
      </c>
      <c r="I133" s="21">
        <f t="shared" si="120"/>
        <v>0</v>
      </c>
      <c r="J133" s="21">
        <f t="shared" si="120"/>
        <v>0</v>
      </c>
      <c r="K133" s="21">
        <f t="shared" si="120"/>
        <v>0</v>
      </c>
      <c r="L133" s="21">
        <f t="shared" si="119"/>
        <v>0</v>
      </c>
      <c r="M133" s="21">
        <f t="shared" si="119"/>
        <v>0</v>
      </c>
      <c r="N133" s="21">
        <f t="shared" si="119"/>
        <v>0</v>
      </c>
      <c r="O133" s="21">
        <f t="shared" si="119"/>
        <v>0</v>
      </c>
      <c r="P133" s="21">
        <f t="shared" si="119"/>
        <v>0</v>
      </c>
      <c r="Q133" s="21">
        <f t="shared" si="119"/>
        <v>0</v>
      </c>
      <c r="R133" s="21">
        <f t="shared" si="119"/>
        <v>0</v>
      </c>
      <c r="S133" s="21">
        <f t="shared" si="119"/>
        <v>0</v>
      </c>
    </row>
    <row r="134" spans="1:19" ht="18.95" hidden="1" customHeight="1" outlineLevel="1" thickBot="1" x14ac:dyDescent="0.25">
      <c r="A134" s="77"/>
      <c r="B134" s="15" t="s">
        <v>8</v>
      </c>
      <c r="C134" s="46">
        <f t="shared" si="116"/>
        <v>0</v>
      </c>
      <c r="D134" s="98"/>
      <c r="E134" s="27">
        <f>IFERROR(SUM(E127:E132),0)</f>
        <v>0</v>
      </c>
      <c r="F134" s="27">
        <f t="shared" ref="F134:S134" si="121">IFERROR(SUM(F127:F131),0)</f>
        <v>0</v>
      </c>
      <c r="G134" s="27">
        <f t="shared" ref="G134:K134" si="122">IFERROR(SUM(G127:G131),0)</f>
        <v>0</v>
      </c>
      <c r="H134" s="27">
        <f t="shared" si="122"/>
        <v>0</v>
      </c>
      <c r="I134" s="27">
        <f t="shared" si="122"/>
        <v>0</v>
      </c>
      <c r="J134" s="27">
        <f t="shared" si="122"/>
        <v>0</v>
      </c>
      <c r="K134" s="27">
        <f t="shared" si="122"/>
        <v>0</v>
      </c>
      <c r="L134" s="27">
        <f t="shared" si="121"/>
        <v>0</v>
      </c>
      <c r="M134" s="27">
        <f t="shared" si="121"/>
        <v>0</v>
      </c>
      <c r="N134" s="27">
        <f t="shared" si="121"/>
        <v>0</v>
      </c>
      <c r="O134" s="27">
        <f t="shared" si="121"/>
        <v>0</v>
      </c>
      <c r="P134" s="27">
        <f t="shared" si="121"/>
        <v>0</v>
      </c>
      <c r="Q134" s="27">
        <f t="shared" si="121"/>
        <v>0</v>
      </c>
      <c r="R134" s="27">
        <f t="shared" si="121"/>
        <v>0</v>
      </c>
      <c r="S134" s="27">
        <f t="shared" si="121"/>
        <v>0</v>
      </c>
    </row>
    <row r="135" spans="1:19" ht="18.95" hidden="1" customHeight="1" outlineLevel="1" thickBot="1" x14ac:dyDescent="0.25">
      <c r="A135" s="77"/>
      <c r="B135" s="47" t="s">
        <v>9</v>
      </c>
      <c r="C135" s="48">
        <f t="shared" si="116"/>
        <v>0</v>
      </c>
      <c r="D135" s="99"/>
      <c r="E135" s="48">
        <f>IFERROR(SUM(E127:E133),0)</f>
        <v>0</v>
      </c>
      <c r="F135" s="48">
        <f t="shared" ref="F135:S135" si="123">IFERROR(SUM(F127:F133),0)</f>
        <v>0</v>
      </c>
      <c r="G135" s="48">
        <f t="shared" ref="G135:K135" si="124">IFERROR(SUM(G127:G133),0)</f>
        <v>0</v>
      </c>
      <c r="H135" s="48">
        <f t="shared" si="124"/>
        <v>0</v>
      </c>
      <c r="I135" s="48">
        <f t="shared" si="124"/>
        <v>0</v>
      </c>
      <c r="J135" s="48">
        <f t="shared" si="124"/>
        <v>0</v>
      </c>
      <c r="K135" s="48">
        <f t="shared" si="124"/>
        <v>0</v>
      </c>
      <c r="L135" s="48">
        <f t="shared" si="123"/>
        <v>0</v>
      </c>
      <c r="M135" s="48">
        <f t="shared" si="123"/>
        <v>0</v>
      </c>
      <c r="N135" s="48">
        <f t="shared" si="123"/>
        <v>0</v>
      </c>
      <c r="O135" s="48">
        <f t="shared" si="123"/>
        <v>0</v>
      </c>
      <c r="P135" s="48">
        <f t="shared" si="123"/>
        <v>0</v>
      </c>
      <c r="Q135" s="48">
        <f t="shared" si="123"/>
        <v>0</v>
      </c>
      <c r="R135" s="48">
        <f t="shared" si="123"/>
        <v>0</v>
      </c>
      <c r="S135" s="49">
        <f t="shared" si="123"/>
        <v>0</v>
      </c>
    </row>
    <row r="136" spans="1:19" s="110" customFormat="1" ht="13.5" customHeight="1" collapsed="1" x14ac:dyDescent="0.25">
      <c r="A136" s="91" t="s">
        <v>76</v>
      </c>
      <c r="B136" s="111"/>
      <c r="C136" s="84" t="s">
        <v>69</v>
      </c>
      <c r="D136" s="84"/>
      <c r="E136" s="94">
        <f t="shared" ref="E136:S136" si="125">IFERROR(IF(ISNUMBER(SEARCH("industrial",$C121)),E$9*E135,E$10*E135),0)</f>
        <v>0</v>
      </c>
      <c r="F136" s="94">
        <f t="shared" si="125"/>
        <v>0</v>
      </c>
      <c r="G136" s="94">
        <f t="shared" ref="G136:K136" si="126">IFERROR(IF(ISNUMBER(SEARCH("industrial",$C121)),G$9*G135,G$10*G135),0)</f>
        <v>0</v>
      </c>
      <c r="H136" s="94">
        <f t="shared" si="126"/>
        <v>0</v>
      </c>
      <c r="I136" s="94">
        <f t="shared" si="126"/>
        <v>0</v>
      </c>
      <c r="J136" s="94">
        <f t="shared" si="126"/>
        <v>0</v>
      </c>
      <c r="K136" s="94">
        <f t="shared" si="126"/>
        <v>0</v>
      </c>
      <c r="L136" s="94">
        <f t="shared" si="125"/>
        <v>0</v>
      </c>
      <c r="M136" s="94">
        <f t="shared" si="125"/>
        <v>0</v>
      </c>
      <c r="N136" s="94">
        <f t="shared" si="125"/>
        <v>0</v>
      </c>
      <c r="O136" s="94">
        <f t="shared" si="125"/>
        <v>0</v>
      </c>
      <c r="P136" s="94">
        <f t="shared" si="125"/>
        <v>0</v>
      </c>
      <c r="Q136" s="94">
        <f t="shared" si="125"/>
        <v>0</v>
      </c>
      <c r="R136" s="94">
        <f t="shared" si="125"/>
        <v>0</v>
      </c>
      <c r="S136" s="94">
        <f t="shared" si="125"/>
        <v>0</v>
      </c>
    </row>
    <row r="137" spans="1:19" s="86" customFormat="1" ht="18" customHeight="1" x14ac:dyDescent="0.25">
      <c r="A137" s="77"/>
      <c r="B137" s="75"/>
      <c r="C137" s="75"/>
      <c r="D137" s="75"/>
      <c r="E137" s="76"/>
      <c r="F137" s="76"/>
      <c r="G137" s="76"/>
      <c r="H137" s="76"/>
      <c r="I137" s="76"/>
      <c r="J137" s="76"/>
      <c r="K137" s="76"/>
      <c r="L137" s="76"/>
      <c r="M137" s="76"/>
      <c r="N137" s="76"/>
      <c r="O137" s="76"/>
      <c r="P137" s="76"/>
      <c r="Q137" s="76"/>
      <c r="R137" s="76"/>
      <c r="S137" s="76"/>
    </row>
    <row r="138" spans="1:19" s="23" customFormat="1" ht="21.95" customHeight="1" collapsed="1" x14ac:dyDescent="0.2">
      <c r="A138" s="109">
        <v>5</v>
      </c>
      <c r="B138" s="3" t="str">
        <f>IF(LEFT(C140,1)="(","WP"&amp;A138&amp;" - Work Package Budget","WP"&amp;A138&amp;" - "&amp;C140)</f>
        <v>WP5 - Work Package Budget</v>
      </c>
      <c r="C138" s="10"/>
      <c r="D138" s="10"/>
      <c r="E138" s="10"/>
      <c r="F138" s="10"/>
      <c r="G138" s="10"/>
      <c r="H138" s="10"/>
      <c r="I138" s="10"/>
      <c r="J138" s="10"/>
      <c r="K138" s="10"/>
      <c r="L138" s="10"/>
      <c r="M138" s="10"/>
      <c r="N138" s="10"/>
      <c r="O138" s="10"/>
      <c r="P138" s="10"/>
      <c r="Q138" s="10"/>
      <c r="R138" s="10"/>
      <c r="S138" s="10"/>
    </row>
    <row r="139" spans="1:19" s="86" customFormat="1" ht="18" hidden="1" outlineLevel="1" x14ac:dyDescent="0.25">
      <c r="A139" s="77"/>
      <c r="B139" s="75"/>
      <c r="C139" s="75"/>
      <c r="D139" s="75"/>
      <c r="E139" s="76"/>
      <c r="F139" s="76"/>
      <c r="G139" s="76"/>
      <c r="H139" s="76"/>
      <c r="I139" s="76"/>
      <c r="J139" s="76"/>
      <c r="K139" s="76"/>
      <c r="L139" s="76"/>
      <c r="M139" s="76"/>
      <c r="N139" s="76"/>
      <c r="O139" s="76"/>
      <c r="P139" s="76"/>
      <c r="Q139" s="76"/>
      <c r="R139" s="76"/>
      <c r="S139" s="76"/>
    </row>
    <row r="140" spans="1:19" s="23" customFormat="1" hidden="1" outlineLevel="1" x14ac:dyDescent="0.2">
      <c r="A140" s="92"/>
      <c r="B140" s="4" t="s">
        <v>32</v>
      </c>
      <c r="C140" s="135" t="str">
        <f>"(write a descriptive name for WP"&amp;A138&amp;")"</f>
        <v>(write a descriptive name for WP5)</v>
      </c>
      <c r="D140" s="137"/>
      <c r="E140" s="138"/>
      <c r="F140" s="76"/>
      <c r="G140" s="76"/>
      <c r="H140" s="76"/>
      <c r="I140" s="76"/>
      <c r="J140" s="76"/>
      <c r="K140" s="76"/>
      <c r="L140" s="76"/>
      <c r="M140" s="76"/>
      <c r="N140" s="76"/>
      <c r="O140" s="76"/>
      <c r="P140" s="76"/>
      <c r="Q140" s="76"/>
      <c r="R140" s="76"/>
      <c r="S140" s="76"/>
    </row>
    <row r="141" spans="1:19" s="23" customFormat="1" ht="15" hidden="1" outlineLevel="1" x14ac:dyDescent="0.2">
      <c r="A141" s="77"/>
      <c r="B141" s="4" t="s">
        <v>50</v>
      </c>
      <c r="C141" s="72" t="s">
        <v>51</v>
      </c>
      <c r="D141" s="135"/>
      <c r="E141" s="136" t="s">
        <v>49</v>
      </c>
      <c r="F141" s="76"/>
      <c r="G141" s="76"/>
      <c r="H141" s="76"/>
      <c r="I141" s="76"/>
      <c r="J141" s="76"/>
      <c r="K141" s="76"/>
      <c r="L141" s="76"/>
      <c r="M141" s="76"/>
      <c r="N141" s="76"/>
      <c r="O141" s="76"/>
      <c r="P141" s="76"/>
      <c r="Q141" s="76"/>
      <c r="R141" s="76"/>
      <c r="S141" s="76"/>
    </row>
    <row r="142" spans="1:19" s="23" customFormat="1" hidden="1" outlineLevel="1" x14ac:dyDescent="0.2">
      <c r="A142" s="77"/>
      <c r="B142" s="4" t="s">
        <v>48</v>
      </c>
      <c r="C142" s="135" t="s">
        <v>47</v>
      </c>
      <c r="D142" s="137"/>
      <c r="E142" s="138"/>
      <c r="F142" s="76"/>
      <c r="G142" s="76"/>
      <c r="H142" s="76"/>
      <c r="I142" s="76"/>
      <c r="J142" s="76"/>
      <c r="K142" s="76"/>
      <c r="L142" s="76"/>
      <c r="M142" s="76"/>
      <c r="N142" s="76"/>
      <c r="O142" s="76"/>
      <c r="P142" s="76"/>
      <c r="Q142" s="76"/>
      <c r="R142" s="76"/>
      <c r="S142" s="76"/>
    </row>
    <row r="143" spans="1:19" s="23" customFormat="1" hidden="1" outlineLevel="1" x14ac:dyDescent="0.2">
      <c r="A143" s="77"/>
      <c r="B143" s="11" t="s">
        <v>30</v>
      </c>
      <c r="C143" s="135" t="s">
        <v>24</v>
      </c>
      <c r="D143" s="137"/>
      <c r="E143" s="138"/>
      <c r="F143" s="76"/>
      <c r="G143" s="76"/>
      <c r="H143" s="76"/>
      <c r="I143" s="76"/>
      <c r="J143" s="76"/>
      <c r="K143" s="76"/>
      <c r="L143" s="76"/>
      <c r="M143" s="76"/>
      <c r="N143" s="76"/>
      <c r="O143" s="76"/>
      <c r="P143" s="76"/>
      <c r="Q143" s="76"/>
      <c r="R143" s="76"/>
      <c r="S143" s="76"/>
    </row>
    <row r="144" spans="1:19" s="86" customFormat="1" ht="18" hidden="1" outlineLevel="1" x14ac:dyDescent="0.25">
      <c r="A144" s="77"/>
      <c r="B144" s="78"/>
      <c r="C144" s="78"/>
      <c r="D144" s="78"/>
      <c r="E144" s="76"/>
      <c r="F144" s="76"/>
      <c r="G144" s="76"/>
      <c r="H144" s="76"/>
      <c r="I144" s="76"/>
      <c r="J144" s="76"/>
      <c r="K144" s="76"/>
      <c r="L144" s="76"/>
      <c r="M144" s="76"/>
      <c r="N144" s="76"/>
      <c r="O144" s="76"/>
      <c r="P144" s="76"/>
      <c r="Q144" s="76"/>
      <c r="R144" s="76"/>
      <c r="S144" s="76"/>
    </row>
    <row r="145" spans="1:19" ht="27.75" hidden="1" customHeight="1" outlineLevel="1" x14ac:dyDescent="0.2">
      <c r="A145" s="87"/>
      <c r="B145" s="16" t="s">
        <v>29</v>
      </c>
      <c r="C145" s="43" t="str">
        <f>"Total WP"&amp;A138</f>
        <v>Total WP5</v>
      </c>
      <c r="D145" s="95"/>
      <c r="E145" s="22" t="str">
        <f t="shared" ref="E145:S145" si="127">IF(LEFT(E$3,1)="(","",E$3)</f>
        <v/>
      </c>
      <c r="F145" s="22" t="str">
        <f t="shared" si="127"/>
        <v/>
      </c>
      <c r="G145" s="22" t="str">
        <f t="shared" si="127"/>
        <v/>
      </c>
      <c r="H145" s="22" t="str">
        <f t="shared" si="127"/>
        <v/>
      </c>
      <c r="I145" s="22" t="str">
        <f t="shared" si="127"/>
        <v/>
      </c>
      <c r="J145" s="22" t="str">
        <f t="shared" si="127"/>
        <v/>
      </c>
      <c r="K145" s="22" t="str">
        <f t="shared" si="127"/>
        <v/>
      </c>
      <c r="L145" s="22" t="str">
        <f t="shared" si="127"/>
        <v/>
      </c>
      <c r="M145" s="22" t="str">
        <f t="shared" si="127"/>
        <v/>
      </c>
      <c r="N145" s="22" t="str">
        <f t="shared" si="127"/>
        <v/>
      </c>
      <c r="O145" s="22" t="str">
        <f t="shared" si="127"/>
        <v/>
      </c>
      <c r="P145" s="22" t="str">
        <f t="shared" si="127"/>
        <v/>
      </c>
      <c r="Q145" s="22" t="str">
        <f t="shared" si="127"/>
        <v/>
      </c>
      <c r="R145" s="22" t="str">
        <f t="shared" si="127"/>
        <v/>
      </c>
      <c r="S145" s="22" t="str">
        <f t="shared" si="127"/>
        <v/>
      </c>
    </row>
    <row r="146" spans="1:19" s="128" customFormat="1" ht="15" hidden="1" customHeight="1" outlineLevel="1" x14ac:dyDescent="0.25">
      <c r="A146" s="125"/>
      <c r="B146" s="126"/>
      <c r="C146" s="127" t="s">
        <v>122</v>
      </c>
      <c r="D146" s="122"/>
      <c r="E146" s="131"/>
      <c r="F146" s="131"/>
      <c r="G146" s="131"/>
      <c r="H146" s="131"/>
      <c r="I146" s="131"/>
      <c r="J146" s="131"/>
      <c r="K146" s="131"/>
      <c r="L146" s="131"/>
      <c r="M146" s="131"/>
      <c r="N146" s="131"/>
      <c r="O146" s="131"/>
      <c r="P146" s="131"/>
      <c r="Q146" s="131"/>
      <c r="R146" s="131"/>
      <c r="S146" s="131"/>
    </row>
    <row r="147" spans="1:19" s="128" customFormat="1" ht="15" hidden="1" customHeight="1" outlineLevel="1" x14ac:dyDescent="0.25">
      <c r="A147" s="125"/>
      <c r="B147" s="129"/>
      <c r="C147" s="130" t="s">
        <v>121</v>
      </c>
      <c r="D147" s="122"/>
      <c r="E147" s="124">
        <v>0</v>
      </c>
      <c r="F147" s="124">
        <v>0</v>
      </c>
      <c r="G147" s="124">
        <v>0</v>
      </c>
      <c r="H147" s="124">
        <v>0</v>
      </c>
      <c r="I147" s="124">
        <v>0</v>
      </c>
      <c r="J147" s="124">
        <v>0</v>
      </c>
      <c r="K147" s="124">
        <v>0</v>
      </c>
      <c r="L147" s="124">
        <v>0</v>
      </c>
      <c r="M147" s="124">
        <v>0</v>
      </c>
      <c r="N147" s="124">
        <v>0</v>
      </c>
      <c r="O147" s="124">
        <v>0</v>
      </c>
      <c r="P147" s="124">
        <v>0</v>
      </c>
      <c r="Q147" s="124">
        <v>0</v>
      </c>
      <c r="R147" s="124">
        <v>0</v>
      </c>
      <c r="S147" s="124">
        <v>0</v>
      </c>
    </row>
    <row r="148" spans="1:19" ht="18.95" hidden="1" customHeight="1" outlineLevel="1" x14ac:dyDescent="0.2">
      <c r="A148" s="77"/>
      <c r="B148" s="12" t="s">
        <v>2</v>
      </c>
      <c r="C148" s="44">
        <f>SUM(E148:S148)</f>
        <v>0</v>
      </c>
      <c r="D148" s="98"/>
      <c r="E148" s="68">
        <f>E146*E147</f>
        <v>0</v>
      </c>
      <c r="F148" s="68">
        <f t="shared" ref="F148" si="128">F146*F147</f>
        <v>0</v>
      </c>
      <c r="G148" s="68">
        <f t="shared" ref="G148" si="129">G146*G147</f>
        <v>0</v>
      </c>
      <c r="H148" s="68">
        <f t="shared" ref="H148" si="130">H146*H147</f>
        <v>0</v>
      </c>
      <c r="I148" s="68">
        <f t="shared" ref="I148" si="131">I146*I147</f>
        <v>0</v>
      </c>
      <c r="J148" s="68">
        <f t="shared" ref="J148" si="132">J146*J147</f>
        <v>0</v>
      </c>
      <c r="K148" s="68">
        <f t="shared" ref="K148" si="133">K146*K147</f>
        <v>0</v>
      </c>
      <c r="L148" s="68">
        <f t="shared" ref="L148" si="134">L146*L147</f>
        <v>0</v>
      </c>
      <c r="M148" s="68">
        <f t="shared" ref="M148" si="135">M146*M147</f>
        <v>0</v>
      </c>
      <c r="N148" s="68">
        <f t="shared" ref="N148" si="136">N146*N147</f>
        <v>0</v>
      </c>
      <c r="O148" s="68">
        <f t="shared" ref="O148" si="137">O146*O147</f>
        <v>0</v>
      </c>
      <c r="P148" s="68">
        <f t="shared" ref="P148" si="138">P146*P147</f>
        <v>0</v>
      </c>
      <c r="Q148" s="68">
        <f t="shared" ref="Q148" si="139">Q146*Q147</f>
        <v>0</v>
      </c>
      <c r="R148" s="68">
        <f t="shared" ref="R148" si="140">R146*R147</f>
        <v>0</v>
      </c>
      <c r="S148" s="68">
        <f t="shared" ref="S148" si="141">S146*S147</f>
        <v>0</v>
      </c>
    </row>
    <row r="149" spans="1:19" ht="18.95" hidden="1" customHeight="1" outlineLevel="1" x14ac:dyDescent="0.2">
      <c r="A149" s="77"/>
      <c r="B149" s="13" t="s">
        <v>3</v>
      </c>
      <c r="C149" s="44">
        <f t="shared" ref="C149:C156" si="142">SUM(E149:S149)</f>
        <v>0</v>
      </c>
      <c r="D149" s="98"/>
      <c r="E149" s="69">
        <v>0</v>
      </c>
      <c r="F149" s="69">
        <v>0</v>
      </c>
      <c r="G149" s="69">
        <v>0</v>
      </c>
      <c r="H149" s="69">
        <v>0</v>
      </c>
      <c r="I149" s="69">
        <v>0</v>
      </c>
      <c r="J149" s="69">
        <v>0</v>
      </c>
      <c r="K149" s="69">
        <v>0</v>
      </c>
      <c r="L149" s="69">
        <v>0</v>
      </c>
      <c r="M149" s="69">
        <v>0</v>
      </c>
      <c r="N149" s="69">
        <v>0</v>
      </c>
      <c r="O149" s="69">
        <v>0</v>
      </c>
      <c r="P149" s="69">
        <v>0</v>
      </c>
      <c r="Q149" s="69">
        <v>0</v>
      </c>
      <c r="R149" s="69">
        <v>0</v>
      </c>
      <c r="S149" s="69">
        <v>0</v>
      </c>
    </row>
    <row r="150" spans="1:19" ht="18.95" hidden="1" customHeight="1" outlineLevel="1" x14ac:dyDescent="0.2">
      <c r="A150" s="77"/>
      <c r="B150" s="12" t="s">
        <v>4</v>
      </c>
      <c r="C150" s="44">
        <f t="shared" si="142"/>
        <v>0</v>
      </c>
      <c r="D150" s="98"/>
      <c r="E150" s="68">
        <v>0</v>
      </c>
      <c r="F150" s="68">
        <v>0</v>
      </c>
      <c r="G150" s="68">
        <v>0</v>
      </c>
      <c r="H150" s="68">
        <v>0</v>
      </c>
      <c r="I150" s="68">
        <v>0</v>
      </c>
      <c r="J150" s="68">
        <v>0</v>
      </c>
      <c r="K150" s="68">
        <v>0</v>
      </c>
      <c r="L150" s="68">
        <v>0</v>
      </c>
      <c r="M150" s="68">
        <v>0</v>
      </c>
      <c r="N150" s="68">
        <v>0</v>
      </c>
      <c r="O150" s="68">
        <v>0</v>
      </c>
      <c r="P150" s="68">
        <v>0</v>
      </c>
      <c r="Q150" s="68">
        <v>0</v>
      </c>
      <c r="R150" s="68">
        <v>0</v>
      </c>
      <c r="S150" s="68">
        <v>0</v>
      </c>
    </row>
    <row r="151" spans="1:19" ht="18.95" hidden="1" customHeight="1" outlineLevel="1" x14ac:dyDescent="0.2">
      <c r="A151" s="77"/>
      <c r="B151" s="14" t="s">
        <v>5</v>
      </c>
      <c r="C151" s="44">
        <f t="shared" si="142"/>
        <v>0</v>
      </c>
      <c r="D151" s="98"/>
      <c r="E151" s="70">
        <v>0</v>
      </c>
      <c r="F151" s="70">
        <v>0</v>
      </c>
      <c r="G151" s="70">
        <v>0</v>
      </c>
      <c r="H151" s="70">
        <v>0</v>
      </c>
      <c r="I151" s="70">
        <v>0</v>
      </c>
      <c r="J151" s="70">
        <v>0</v>
      </c>
      <c r="K151" s="70">
        <v>0</v>
      </c>
      <c r="L151" s="70">
        <v>0</v>
      </c>
      <c r="M151" s="70">
        <v>0</v>
      </c>
      <c r="N151" s="70">
        <v>0</v>
      </c>
      <c r="O151" s="70">
        <v>0</v>
      </c>
      <c r="P151" s="70">
        <v>0</v>
      </c>
      <c r="Q151" s="70">
        <v>0</v>
      </c>
      <c r="R151" s="70">
        <v>0</v>
      </c>
      <c r="S151" s="70">
        <v>0</v>
      </c>
    </row>
    <row r="152" spans="1:19" ht="18.95" hidden="1" customHeight="1" outlineLevel="1" x14ac:dyDescent="0.2">
      <c r="A152" s="77"/>
      <c r="B152" s="12" t="s">
        <v>6</v>
      </c>
      <c r="C152" s="44">
        <f t="shared" si="142"/>
        <v>0</v>
      </c>
      <c r="D152" s="98"/>
      <c r="E152" s="68">
        <v>0</v>
      </c>
      <c r="F152" s="68">
        <v>0</v>
      </c>
      <c r="G152" s="68">
        <v>0</v>
      </c>
      <c r="H152" s="68">
        <v>0</v>
      </c>
      <c r="I152" s="68">
        <v>0</v>
      </c>
      <c r="J152" s="68">
        <v>0</v>
      </c>
      <c r="K152" s="68">
        <v>0</v>
      </c>
      <c r="L152" s="68">
        <v>0</v>
      </c>
      <c r="M152" s="68">
        <v>0</v>
      </c>
      <c r="N152" s="68">
        <v>0</v>
      </c>
      <c r="O152" s="68">
        <v>0</v>
      </c>
      <c r="P152" s="68">
        <v>0</v>
      </c>
      <c r="Q152" s="68">
        <v>0</v>
      </c>
      <c r="R152" s="68">
        <v>0</v>
      </c>
      <c r="S152" s="68">
        <v>0</v>
      </c>
    </row>
    <row r="153" spans="1:19" ht="18.95" hidden="1" customHeight="1" outlineLevel="1" thickBot="1" x14ac:dyDescent="0.25">
      <c r="A153" s="77"/>
      <c r="B153" s="15" t="str">
        <f>ProjectManagementText</f>
        <v>Project management ShippingLab (0%)</v>
      </c>
      <c r="C153" s="44">
        <f t="shared" si="142"/>
        <v>0</v>
      </c>
      <c r="D153" s="98"/>
      <c r="E153" s="28">
        <f t="shared" ref="E153:S153" si="143">IFERROR(ROUND(SUM(E148:E152)*ProjectManagement,0),0)</f>
        <v>0</v>
      </c>
      <c r="F153" s="28">
        <f t="shared" si="143"/>
        <v>0</v>
      </c>
      <c r="G153" s="28">
        <f t="shared" ref="G153:K153" si="144">IFERROR(ROUND(SUM(G148:G152)*ProjectManagement,0),0)</f>
        <v>0</v>
      </c>
      <c r="H153" s="28">
        <f t="shared" si="144"/>
        <v>0</v>
      </c>
      <c r="I153" s="28">
        <f t="shared" si="144"/>
        <v>0</v>
      </c>
      <c r="J153" s="28">
        <f t="shared" si="144"/>
        <v>0</v>
      </c>
      <c r="K153" s="28">
        <f t="shared" si="144"/>
        <v>0</v>
      </c>
      <c r="L153" s="28">
        <f t="shared" si="143"/>
        <v>0</v>
      </c>
      <c r="M153" s="28">
        <f t="shared" si="143"/>
        <v>0</v>
      </c>
      <c r="N153" s="28">
        <f t="shared" si="143"/>
        <v>0</v>
      </c>
      <c r="O153" s="28">
        <f t="shared" si="143"/>
        <v>0</v>
      </c>
      <c r="P153" s="28">
        <f t="shared" si="143"/>
        <v>0</v>
      </c>
      <c r="Q153" s="28">
        <f t="shared" si="143"/>
        <v>0</v>
      </c>
      <c r="R153" s="28">
        <f t="shared" si="143"/>
        <v>0</v>
      </c>
      <c r="S153" s="28">
        <f t="shared" si="143"/>
        <v>0</v>
      </c>
    </row>
    <row r="154" spans="1:19" ht="18.95" hidden="1" customHeight="1" outlineLevel="1" x14ac:dyDescent="0.2">
      <c r="A154" s="77"/>
      <c r="B154" s="26" t="s">
        <v>7</v>
      </c>
      <c r="C154" s="45">
        <f t="shared" si="142"/>
        <v>0</v>
      </c>
      <c r="D154" s="98"/>
      <c r="E154" s="21">
        <f>IFERROR(ROUND((SUM(E148:E151,E153)*E$8)+IF(E$7&lt;1,0,SUM(E148:E151,E153)*(E$7-1)),0),0)</f>
        <v>0</v>
      </c>
      <c r="F154" s="21">
        <f t="shared" ref="F154:S154" si="145">IFERROR(ROUND((SUM(F148:F151,F153)*F$8)+IF(F$7&lt;1,0,SUM(F148:F151,F153)*(F$7-1)),0),0)</f>
        <v>0</v>
      </c>
      <c r="G154" s="21">
        <f t="shared" ref="G154:K154" si="146">IFERROR(ROUND((SUM(G148:G151,G153)*G$8)+IF(G$7&lt;1,0,SUM(G148:G151,G153)*(G$7-1)),0),0)</f>
        <v>0</v>
      </c>
      <c r="H154" s="21">
        <f t="shared" si="146"/>
        <v>0</v>
      </c>
      <c r="I154" s="21">
        <f t="shared" si="146"/>
        <v>0</v>
      </c>
      <c r="J154" s="21">
        <f t="shared" si="146"/>
        <v>0</v>
      </c>
      <c r="K154" s="21">
        <f t="shared" si="146"/>
        <v>0</v>
      </c>
      <c r="L154" s="21">
        <f t="shared" si="145"/>
        <v>0</v>
      </c>
      <c r="M154" s="21">
        <f t="shared" si="145"/>
        <v>0</v>
      </c>
      <c r="N154" s="21">
        <f t="shared" si="145"/>
        <v>0</v>
      </c>
      <c r="O154" s="21">
        <f t="shared" si="145"/>
        <v>0</v>
      </c>
      <c r="P154" s="21">
        <f t="shared" si="145"/>
        <v>0</v>
      </c>
      <c r="Q154" s="21">
        <f t="shared" si="145"/>
        <v>0</v>
      </c>
      <c r="R154" s="21">
        <f t="shared" si="145"/>
        <v>0</v>
      </c>
      <c r="S154" s="21">
        <f t="shared" si="145"/>
        <v>0</v>
      </c>
    </row>
    <row r="155" spans="1:19" ht="18.95" hidden="1" customHeight="1" outlineLevel="1" thickBot="1" x14ac:dyDescent="0.25">
      <c r="A155" s="77"/>
      <c r="B155" s="15" t="s">
        <v>8</v>
      </c>
      <c r="C155" s="46">
        <f t="shared" si="142"/>
        <v>0</v>
      </c>
      <c r="D155" s="98"/>
      <c r="E155" s="27">
        <f>IFERROR(SUM(E148:E153),0)</f>
        <v>0</v>
      </c>
      <c r="F155" s="27">
        <f t="shared" ref="F155:S155" si="147">IFERROR(SUM(F148:F152),0)</f>
        <v>0</v>
      </c>
      <c r="G155" s="27">
        <f t="shared" ref="G155:K155" si="148">IFERROR(SUM(G148:G152),0)</f>
        <v>0</v>
      </c>
      <c r="H155" s="27">
        <f t="shared" si="148"/>
        <v>0</v>
      </c>
      <c r="I155" s="27">
        <f t="shared" si="148"/>
        <v>0</v>
      </c>
      <c r="J155" s="27">
        <f t="shared" si="148"/>
        <v>0</v>
      </c>
      <c r="K155" s="27">
        <f t="shared" si="148"/>
        <v>0</v>
      </c>
      <c r="L155" s="27">
        <f t="shared" si="147"/>
        <v>0</v>
      </c>
      <c r="M155" s="27">
        <f t="shared" si="147"/>
        <v>0</v>
      </c>
      <c r="N155" s="27">
        <f t="shared" si="147"/>
        <v>0</v>
      </c>
      <c r="O155" s="27">
        <f t="shared" si="147"/>
        <v>0</v>
      </c>
      <c r="P155" s="27">
        <f t="shared" si="147"/>
        <v>0</v>
      </c>
      <c r="Q155" s="27">
        <f t="shared" si="147"/>
        <v>0</v>
      </c>
      <c r="R155" s="27">
        <f t="shared" si="147"/>
        <v>0</v>
      </c>
      <c r="S155" s="27">
        <f t="shared" si="147"/>
        <v>0</v>
      </c>
    </row>
    <row r="156" spans="1:19" ht="18.95" hidden="1" customHeight="1" outlineLevel="1" thickBot="1" x14ac:dyDescent="0.25">
      <c r="A156" s="77"/>
      <c r="B156" s="47" t="s">
        <v>9</v>
      </c>
      <c r="C156" s="48">
        <f t="shared" si="142"/>
        <v>0</v>
      </c>
      <c r="D156" s="99"/>
      <c r="E156" s="48">
        <f>IFERROR(SUM(E148:E154),0)</f>
        <v>0</v>
      </c>
      <c r="F156" s="48">
        <f t="shared" ref="F156:S156" si="149">IFERROR(SUM(F148:F154),0)</f>
        <v>0</v>
      </c>
      <c r="G156" s="48">
        <f t="shared" ref="G156:K156" si="150">IFERROR(SUM(G148:G154),0)</f>
        <v>0</v>
      </c>
      <c r="H156" s="48">
        <f t="shared" si="150"/>
        <v>0</v>
      </c>
      <c r="I156" s="48">
        <f t="shared" si="150"/>
        <v>0</v>
      </c>
      <c r="J156" s="48">
        <f t="shared" si="150"/>
        <v>0</v>
      </c>
      <c r="K156" s="48">
        <f t="shared" si="150"/>
        <v>0</v>
      </c>
      <c r="L156" s="48">
        <f t="shared" si="149"/>
        <v>0</v>
      </c>
      <c r="M156" s="48">
        <f t="shared" si="149"/>
        <v>0</v>
      </c>
      <c r="N156" s="48">
        <f t="shared" si="149"/>
        <v>0</v>
      </c>
      <c r="O156" s="48">
        <f t="shared" si="149"/>
        <v>0</v>
      </c>
      <c r="P156" s="48">
        <f t="shared" si="149"/>
        <v>0</v>
      </c>
      <c r="Q156" s="48">
        <f t="shared" si="149"/>
        <v>0</v>
      </c>
      <c r="R156" s="48">
        <f t="shared" si="149"/>
        <v>0</v>
      </c>
      <c r="S156" s="49">
        <f t="shared" si="149"/>
        <v>0</v>
      </c>
    </row>
    <row r="157" spans="1:19" s="110" customFormat="1" ht="13.5" customHeight="1" collapsed="1" x14ac:dyDescent="0.25">
      <c r="A157" s="91" t="s">
        <v>76</v>
      </c>
      <c r="B157" s="111"/>
      <c r="C157" s="84" t="s">
        <v>69</v>
      </c>
      <c r="D157" s="84"/>
      <c r="E157" s="94">
        <f t="shared" ref="E157:S157" si="151">IFERROR(IF(ISNUMBER(SEARCH("industrial",$C142)),E$9*E156,E$10*E156),0)</f>
        <v>0</v>
      </c>
      <c r="F157" s="94">
        <f t="shared" si="151"/>
        <v>0</v>
      </c>
      <c r="G157" s="94">
        <f t="shared" ref="G157:K157" si="152">IFERROR(IF(ISNUMBER(SEARCH("industrial",$C142)),G$9*G156,G$10*G156),0)</f>
        <v>0</v>
      </c>
      <c r="H157" s="94">
        <f t="shared" si="152"/>
        <v>0</v>
      </c>
      <c r="I157" s="94">
        <f t="shared" si="152"/>
        <v>0</v>
      </c>
      <c r="J157" s="94">
        <f t="shared" si="152"/>
        <v>0</v>
      </c>
      <c r="K157" s="94">
        <f t="shared" si="152"/>
        <v>0</v>
      </c>
      <c r="L157" s="94">
        <f t="shared" si="151"/>
        <v>0</v>
      </c>
      <c r="M157" s="94">
        <f t="shared" si="151"/>
        <v>0</v>
      </c>
      <c r="N157" s="94">
        <f t="shared" si="151"/>
        <v>0</v>
      </c>
      <c r="O157" s="94">
        <f t="shared" si="151"/>
        <v>0</v>
      </c>
      <c r="P157" s="94">
        <f t="shared" si="151"/>
        <v>0</v>
      </c>
      <c r="Q157" s="94">
        <f t="shared" si="151"/>
        <v>0</v>
      </c>
      <c r="R157" s="94">
        <f t="shared" si="151"/>
        <v>0</v>
      </c>
      <c r="S157" s="94">
        <f t="shared" si="151"/>
        <v>0</v>
      </c>
    </row>
    <row r="158" spans="1:19" s="86" customFormat="1" ht="18" customHeight="1" x14ac:dyDescent="0.25">
      <c r="A158" s="77"/>
      <c r="B158" s="75"/>
      <c r="C158" s="75"/>
      <c r="D158" s="75"/>
      <c r="E158" s="76"/>
      <c r="F158" s="76"/>
      <c r="G158" s="76"/>
      <c r="H158" s="76"/>
      <c r="I158" s="76"/>
      <c r="J158" s="76"/>
      <c r="K158" s="76"/>
      <c r="L158" s="76"/>
      <c r="M158" s="76"/>
      <c r="N158" s="76"/>
      <c r="O158" s="76"/>
      <c r="P158" s="76"/>
      <c r="Q158" s="76"/>
      <c r="R158" s="76"/>
      <c r="S158" s="76"/>
    </row>
    <row r="159" spans="1:19" s="23" customFormat="1" ht="21.95" customHeight="1" collapsed="1" x14ac:dyDescent="0.2">
      <c r="A159" s="109">
        <v>6</v>
      </c>
      <c r="B159" s="3" t="str">
        <f>IF(LEFT(C161,1)="(","WP"&amp;A159&amp;" - Work Package Budget","WP"&amp;A159&amp;" - "&amp;C161)</f>
        <v>WP6 - Work Package Budget</v>
      </c>
      <c r="C159" s="10"/>
      <c r="D159" s="10"/>
      <c r="E159" s="10"/>
      <c r="F159" s="10"/>
      <c r="G159" s="10"/>
      <c r="H159" s="10"/>
      <c r="I159" s="10"/>
      <c r="J159" s="10"/>
      <c r="K159" s="10"/>
      <c r="L159" s="10"/>
      <c r="M159" s="10"/>
      <c r="N159" s="10"/>
      <c r="O159" s="10"/>
      <c r="P159" s="10"/>
      <c r="Q159" s="10"/>
      <c r="R159" s="10"/>
      <c r="S159" s="10"/>
    </row>
    <row r="160" spans="1:19" s="86" customFormat="1" ht="18" hidden="1" outlineLevel="1" x14ac:dyDescent="0.25">
      <c r="A160" s="77"/>
      <c r="B160" s="75"/>
      <c r="C160" s="75"/>
      <c r="D160" s="75"/>
      <c r="E160" s="76"/>
      <c r="F160" s="76"/>
      <c r="G160" s="76"/>
      <c r="H160" s="76"/>
      <c r="I160" s="76"/>
      <c r="J160" s="76"/>
      <c r="K160" s="76"/>
      <c r="L160" s="76"/>
      <c r="M160" s="76"/>
      <c r="N160" s="76"/>
      <c r="O160" s="76"/>
      <c r="P160" s="76"/>
      <c r="Q160" s="76"/>
      <c r="R160" s="76"/>
      <c r="S160" s="76"/>
    </row>
    <row r="161" spans="1:19" s="23" customFormat="1" hidden="1" outlineLevel="1" x14ac:dyDescent="0.2">
      <c r="A161" s="92"/>
      <c r="B161" s="4" t="s">
        <v>32</v>
      </c>
      <c r="C161" s="135" t="str">
        <f>"(write a descriptive name for WP"&amp;A159&amp;")"</f>
        <v>(write a descriptive name for WP6)</v>
      </c>
      <c r="D161" s="137"/>
      <c r="E161" s="138"/>
      <c r="F161" s="76"/>
      <c r="G161" s="76"/>
      <c r="H161" s="76"/>
      <c r="I161" s="76"/>
      <c r="J161" s="76"/>
      <c r="K161" s="76"/>
      <c r="L161" s="76"/>
      <c r="M161" s="76"/>
      <c r="N161" s="76"/>
      <c r="O161" s="76"/>
      <c r="P161" s="76"/>
      <c r="Q161" s="76"/>
      <c r="R161" s="76"/>
      <c r="S161" s="76"/>
    </row>
    <row r="162" spans="1:19" s="23" customFormat="1" ht="15" hidden="1" outlineLevel="1" x14ac:dyDescent="0.2">
      <c r="A162" s="77"/>
      <c r="B162" s="4" t="s">
        <v>50</v>
      </c>
      <c r="C162" s="72" t="s">
        <v>51</v>
      </c>
      <c r="D162" s="135"/>
      <c r="E162" s="136" t="s">
        <v>49</v>
      </c>
      <c r="F162" s="76"/>
      <c r="G162" s="76"/>
      <c r="H162" s="76"/>
      <c r="I162" s="76"/>
      <c r="J162" s="76"/>
      <c r="K162" s="76"/>
      <c r="L162" s="76"/>
      <c r="M162" s="76"/>
      <c r="N162" s="76"/>
      <c r="O162" s="76"/>
      <c r="P162" s="76"/>
      <c r="Q162" s="76"/>
      <c r="R162" s="76"/>
      <c r="S162" s="76"/>
    </row>
    <row r="163" spans="1:19" s="23" customFormat="1" hidden="1" outlineLevel="1" x14ac:dyDescent="0.2">
      <c r="A163" s="77"/>
      <c r="B163" s="4" t="s">
        <v>48</v>
      </c>
      <c r="C163" s="135" t="s">
        <v>47</v>
      </c>
      <c r="D163" s="137"/>
      <c r="E163" s="138"/>
      <c r="F163" s="76"/>
      <c r="G163" s="76"/>
      <c r="H163" s="76"/>
      <c r="I163" s="76"/>
      <c r="J163" s="76"/>
      <c r="K163" s="76"/>
      <c r="L163" s="76"/>
      <c r="M163" s="76"/>
      <c r="N163" s="76"/>
      <c r="O163" s="76"/>
      <c r="P163" s="76"/>
      <c r="Q163" s="76"/>
      <c r="R163" s="76"/>
      <c r="S163" s="76"/>
    </row>
    <row r="164" spans="1:19" s="23" customFormat="1" hidden="1" outlineLevel="1" x14ac:dyDescent="0.2">
      <c r="A164" s="77"/>
      <c r="B164" s="11" t="s">
        <v>30</v>
      </c>
      <c r="C164" s="135" t="s">
        <v>24</v>
      </c>
      <c r="D164" s="137"/>
      <c r="E164" s="138"/>
      <c r="F164" s="76"/>
      <c r="G164" s="76"/>
      <c r="H164" s="76"/>
      <c r="I164" s="76"/>
      <c r="J164" s="76"/>
      <c r="K164" s="76"/>
      <c r="L164" s="76"/>
      <c r="M164" s="76"/>
      <c r="N164" s="76"/>
      <c r="O164" s="76"/>
      <c r="P164" s="76"/>
      <c r="Q164" s="76"/>
      <c r="R164" s="76"/>
      <c r="S164" s="76"/>
    </row>
    <row r="165" spans="1:19" s="86" customFormat="1" ht="18" hidden="1" outlineLevel="1" x14ac:dyDescent="0.25">
      <c r="A165" s="77"/>
      <c r="B165" s="78"/>
      <c r="C165" s="78"/>
      <c r="D165" s="78"/>
      <c r="E165" s="76"/>
      <c r="F165" s="76"/>
      <c r="G165" s="76"/>
      <c r="H165" s="76"/>
      <c r="I165" s="76"/>
      <c r="J165" s="76"/>
      <c r="K165" s="76"/>
      <c r="L165" s="76"/>
      <c r="M165" s="76"/>
      <c r="N165" s="76"/>
      <c r="O165" s="76"/>
      <c r="P165" s="76"/>
      <c r="Q165" s="76"/>
      <c r="R165" s="76"/>
      <c r="S165" s="76"/>
    </row>
    <row r="166" spans="1:19" ht="27.75" hidden="1" customHeight="1" outlineLevel="1" x14ac:dyDescent="0.2">
      <c r="A166" s="87"/>
      <c r="B166" s="16" t="s">
        <v>29</v>
      </c>
      <c r="C166" s="43" t="str">
        <f>"Total WP"&amp;A159</f>
        <v>Total WP6</v>
      </c>
      <c r="D166" s="95"/>
      <c r="E166" s="22" t="str">
        <f t="shared" ref="E166:S166" si="153">IF(LEFT(E$3,1)="(","",E$3)</f>
        <v/>
      </c>
      <c r="F166" s="22" t="str">
        <f t="shared" si="153"/>
        <v/>
      </c>
      <c r="G166" s="22" t="str">
        <f t="shared" si="153"/>
        <v/>
      </c>
      <c r="H166" s="22" t="str">
        <f t="shared" si="153"/>
        <v/>
      </c>
      <c r="I166" s="22" t="str">
        <f t="shared" si="153"/>
        <v/>
      </c>
      <c r="J166" s="22" t="str">
        <f t="shared" si="153"/>
        <v/>
      </c>
      <c r="K166" s="22" t="str">
        <f t="shared" si="153"/>
        <v/>
      </c>
      <c r="L166" s="22" t="str">
        <f t="shared" si="153"/>
        <v/>
      </c>
      <c r="M166" s="22" t="str">
        <f t="shared" si="153"/>
        <v/>
      </c>
      <c r="N166" s="22" t="str">
        <f t="shared" si="153"/>
        <v/>
      </c>
      <c r="O166" s="22" t="str">
        <f t="shared" si="153"/>
        <v/>
      </c>
      <c r="P166" s="22" t="str">
        <f t="shared" si="153"/>
        <v/>
      </c>
      <c r="Q166" s="22" t="str">
        <f t="shared" si="153"/>
        <v/>
      </c>
      <c r="R166" s="22" t="str">
        <f t="shared" si="153"/>
        <v/>
      </c>
      <c r="S166" s="22" t="str">
        <f t="shared" si="153"/>
        <v/>
      </c>
    </row>
    <row r="167" spans="1:19" s="128" customFormat="1" ht="15" hidden="1" customHeight="1" outlineLevel="1" x14ac:dyDescent="0.25">
      <c r="A167" s="125"/>
      <c r="B167" s="126"/>
      <c r="C167" s="127" t="s">
        <v>122</v>
      </c>
      <c r="D167" s="122"/>
      <c r="E167" s="131"/>
      <c r="F167" s="131"/>
      <c r="G167" s="131"/>
      <c r="H167" s="131"/>
      <c r="I167" s="131"/>
      <c r="J167" s="131"/>
      <c r="K167" s="131"/>
      <c r="L167" s="131"/>
      <c r="M167" s="131"/>
      <c r="N167" s="131"/>
      <c r="O167" s="131"/>
      <c r="P167" s="131"/>
      <c r="Q167" s="131"/>
      <c r="R167" s="131"/>
      <c r="S167" s="131"/>
    </row>
    <row r="168" spans="1:19" s="128" customFormat="1" ht="15" hidden="1" customHeight="1" outlineLevel="1" x14ac:dyDescent="0.25">
      <c r="A168" s="125"/>
      <c r="B168" s="129"/>
      <c r="C168" s="130" t="s">
        <v>121</v>
      </c>
      <c r="D168" s="122"/>
      <c r="E168" s="124">
        <v>0</v>
      </c>
      <c r="F168" s="124">
        <v>0</v>
      </c>
      <c r="G168" s="124">
        <v>0</v>
      </c>
      <c r="H168" s="124">
        <v>0</v>
      </c>
      <c r="I168" s="124">
        <v>0</v>
      </c>
      <c r="J168" s="124">
        <v>0</v>
      </c>
      <c r="K168" s="124">
        <v>0</v>
      </c>
      <c r="L168" s="124">
        <v>0</v>
      </c>
      <c r="M168" s="124">
        <v>0</v>
      </c>
      <c r="N168" s="124">
        <v>0</v>
      </c>
      <c r="O168" s="124">
        <v>0</v>
      </c>
      <c r="P168" s="124">
        <v>0</v>
      </c>
      <c r="Q168" s="124">
        <v>0</v>
      </c>
      <c r="R168" s="124">
        <v>0</v>
      </c>
      <c r="S168" s="124">
        <v>0</v>
      </c>
    </row>
    <row r="169" spans="1:19" ht="18.95" hidden="1" customHeight="1" outlineLevel="1" x14ac:dyDescent="0.2">
      <c r="A169" s="77"/>
      <c r="B169" s="12" t="s">
        <v>2</v>
      </c>
      <c r="C169" s="44">
        <f>SUM(E169:S169)</f>
        <v>0</v>
      </c>
      <c r="D169" s="98"/>
      <c r="E169" s="68">
        <f>E167*E168</f>
        <v>0</v>
      </c>
      <c r="F169" s="68">
        <f t="shared" ref="F169" si="154">F167*F168</f>
        <v>0</v>
      </c>
      <c r="G169" s="68">
        <f t="shared" ref="G169" si="155">G167*G168</f>
        <v>0</v>
      </c>
      <c r="H169" s="68">
        <f t="shared" ref="H169" si="156">H167*H168</f>
        <v>0</v>
      </c>
      <c r="I169" s="68">
        <f t="shared" ref="I169" si="157">I167*I168</f>
        <v>0</v>
      </c>
      <c r="J169" s="68">
        <f t="shared" ref="J169" si="158">J167*J168</f>
        <v>0</v>
      </c>
      <c r="K169" s="68">
        <f t="shared" ref="K169" si="159">K167*K168</f>
        <v>0</v>
      </c>
      <c r="L169" s="68">
        <f t="shared" ref="L169" si="160">L167*L168</f>
        <v>0</v>
      </c>
      <c r="M169" s="68">
        <f t="shared" ref="M169" si="161">M167*M168</f>
        <v>0</v>
      </c>
      <c r="N169" s="68">
        <f t="shared" ref="N169" si="162">N167*N168</f>
        <v>0</v>
      </c>
      <c r="O169" s="68">
        <f t="shared" ref="O169" si="163">O167*O168</f>
        <v>0</v>
      </c>
      <c r="P169" s="68">
        <f t="shared" ref="P169" si="164">P167*P168</f>
        <v>0</v>
      </c>
      <c r="Q169" s="68">
        <f t="shared" ref="Q169" si="165">Q167*Q168</f>
        <v>0</v>
      </c>
      <c r="R169" s="68">
        <f t="shared" ref="R169" si="166">R167*R168</f>
        <v>0</v>
      </c>
      <c r="S169" s="68">
        <f t="shared" ref="S169" si="167">S167*S168</f>
        <v>0</v>
      </c>
    </row>
    <row r="170" spans="1:19" ht="18.95" hidden="1" customHeight="1" outlineLevel="1" x14ac:dyDescent="0.2">
      <c r="A170" s="77"/>
      <c r="B170" s="13" t="s">
        <v>3</v>
      </c>
      <c r="C170" s="44">
        <f t="shared" ref="C170:C177" si="168">SUM(E170:S170)</f>
        <v>0</v>
      </c>
      <c r="D170" s="98"/>
      <c r="E170" s="69">
        <v>0</v>
      </c>
      <c r="F170" s="69">
        <v>0</v>
      </c>
      <c r="G170" s="69">
        <v>0</v>
      </c>
      <c r="H170" s="69">
        <v>0</v>
      </c>
      <c r="I170" s="69">
        <v>0</v>
      </c>
      <c r="J170" s="69">
        <v>0</v>
      </c>
      <c r="K170" s="69">
        <v>0</v>
      </c>
      <c r="L170" s="69">
        <v>0</v>
      </c>
      <c r="M170" s="69">
        <v>0</v>
      </c>
      <c r="N170" s="69">
        <v>0</v>
      </c>
      <c r="O170" s="69">
        <v>0</v>
      </c>
      <c r="P170" s="69">
        <v>0</v>
      </c>
      <c r="Q170" s="69">
        <v>0</v>
      </c>
      <c r="R170" s="69">
        <v>0</v>
      </c>
      <c r="S170" s="69">
        <v>0</v>
      </c>
    </row>
    <row r="171" spans="1:19" ht="18.95" hidden="1" customHeight="1" outlineLevel="1" x14ac:dyDescent="0.2">
      <c r="A171" s="77"/>
      <c r="B171" s="12" t="s">
        <v>4</v>
      </c>
      <c r="C171" s="44">
        <f t="shared" si="168"/>
        <v>0</v>
      </c>
      <c r="D171" s="98"/>
      <c r="E171" s="68">
        <v>0</v>
      </c>
      <c r="F171" s="68">
        <v>0</v>
      </c>
      <c r="G171" s="68">
        <v>0</v>
      </c>
      <c r="H171" s="68">
        <v>0</v>
      </c>
      <c r="I171" s="68">
        <v>0</v>
      </c>
      <c r="J171" s="68">
        <v>0</v>
      </c>
      <c r="K171" s="68">
        <v>0</v>
      </c>
      <c r="L171" s="68">
        <v>0</v>
      </c>
      <c r="M171" s="68">
        <v>0</v>
      </c>
      <c r="N171" s="68">
        <v>0</v>
      </c>
      <c r="O171" s="68">
        <v>0</v>
      </c>
      <c r="P171" s="68">
        <v>0</v>
      </c>
      <c r="Q171" s="68">
        <v>0</v>
      </c>
      <c r="R171" s="68">
        <v>0</v>
      </c>
      <c r="S171" s="68">
        <v>0</v>
      </c>
    </row>
    <row r="172" spans="1:19" ht="18.95" hidden="1" customHeight="1" outlineLevel="1" x14ac:dyDescent="0.2">
      <c r="A172" s="77"/>
      <c r="B172" s="14" t="s">
        <v>5</v>
      </c>
      <c r="C172" s="44">
        <f t="shared" si="168"/>
        <v>0</v>
      </c>
      <c r="D172" s="98"/>
      <c r="E172" s="70">
        <v>0</v>
      </c>
      <c r="F172" s="70">
        <v>0</v>
      </c>
      <c r="G172" s="70">
        <v>0</v>
      </c>
      <c r="H172" s="70">
        <v>0</v>
      </c>
      <c r="I172" s="70">
        <v>0</v>
      </c>
      <c r="J172" s="70">
        <v>0</v>
      </c>
      <c r="K172" s="70">
        <v>0</v>
      </c>
      <c r="L172" s="70">
        <v>0</v>
      </c>
      <c r="M172" s="70">
        <v>0</v>
      </c>
      <c r="N172" s="70">
        <v>0</v>
      </c>
      <c r="O172" s="70">
        <v>0</v>
      </c>
      <c r="P172" s="70">
        <v>0</v>
      </c>
      <c r="Q172" s="70">
        <v>0</v>
      </c>
      <c r="R172" s="70">
        <v>0</v>
      </c>
      <c r="S172" s="70">
        <v>0</v>
      </c>
    </row>
    <row r="173" spans="1:19" ht="18.95" hidden="1" customHeight="1" outlineLevel="1" x14ac:dyDescent="0.2">
      <c r="A173" s="77"/>
      <c r="B173" s="12" t="s">
        <v>6</v>
      </c>
      <c r="C173" s="44">
        <f t="shared" si="168"/>
        <v>0</v>
      </c>
      <c r="D173" s="98"/>
      <c r="E173" s="68">
        <v>0</v>
      </c>
      <c r="F173" s="68">
        <v>0</v>
      </c>
      <c r="G173" s="68">
        <v>0</v>
      </c>
      <c r="H173" s="68">
        <v>0</v>
      </c>
      <c r="I173" s="68">
        <v>0</v>
      </c>
      <c r="J173" s="68">
        <v>0</v>
      </c>
      <c r="K173" s="68">
        <v>0</v>
      </c>
      <c r="L173" s="68">
        <v>0</v>
      </c>
      <c r="M173" s="68">
        <v>0</v>
      </c>
      <c r="N173" s="68">
        <v>0</v>
      </c>
      <c r="O173" s="68">
        <v>0</v>
      </c>
      <c r="P173" s="68">
        <v>0</v>
      </c>
      <c r="Q173" s="68">
        <v>0</v>
      </c>
      <c r="R173" s="68">
        <v>0</v>
      </c>
      <c r="S173" s="68">
        <v>0</v>
      </c>
    </row>
    <row r="174" spans="1:19" ht="18.95" hidden="1" customHeight="1" outlineLevel="1" thickBot="1" x14ac:dyDescent="0.25">
      <c r="A174" s="77"/>
      <c r="B174" s="15" t="str">
        <f>ProjectManagementText</f>
        <v>Project management ShippingLab (0%)</v>
      </c>
      <c r="C174" s="44">
        <f t="shared" si="168"/>
        <v>0</v>
      </c>
      <c r="D174" s="98"/>
      <c r="E174" s="28">
        <f t="shared" ref="E174:S174" si="169">IFERROR(ROUND(SUM(E169:E173)*ProjectManagement,0),0)</f>
        <v>0</v>
      </c>
      <c r="F174" s="28">
        <f t="shared" si="169"/>
        <v>0</v>
      </c>
      <c r="G174" s="28">
        <f t="shared" ref="G174:K174" si="170">IFERROR(ROUND(SUM(G169:G173)*ProjectManagement,0),0)</f>
        <v>0</v>
      </c>
      <c r="H174" s="28">
        <f t="shared" si="170"/>
        <v>0</v>
      </c>
      <c r="I174" s="28">
        <f t="shared" si="170"/>
        <v>0</v>
      </c>
      <c r="J174" s="28">
        <f t="shared" si="170"/>
        <v>0</v>
      </c>
      <c r="K174" s="28">
        <f t="shared" si="170"/>
        <v>0</v>
      </c>
      <c r="L174" s="28">
        <f t="shared" si="169"/>
        <v>0</v>
      </c>
      <c r="M174" s="28">
        <f t="shared" si="169"/>
        <v>0</v>
      </c>
      <c r="N174" s="28">
        <f t="shared" si="169"/>
        <v>0</v>
      </c>
      <c r="O174" s="28">
        <f t="shared" si="169"/>
        <v>0</v>
      </c>
      <c r="P174" s="28">
        <f t="shared" si="169"/>
        <v>0</v>
      </c>
      <c r="Q174" s="28">
        <f t="shared" si="169"/>
        <v>0</v>
      </c>
      <c r="R174" s="28">
        <f t="shared" si="169"/>
        <v>0</v>
      </c>
      <c r="S174" s="28">
        <f t="shared" si="169"/>
        <v>0</v>
      </c>
    </row>
    <row r="175" spans="1:19" ht="18.95" hidden="1" customHeight="1" outlineLevel="1" x14ac:dyDescent="0.2">
      <c r="A175" s="77"/>
      <c r="B175" s="26" t="s">
        <v>7</v>
      </c>
      <c r="C175" s="45">
        <f t="shared" si="168"/>
        <v>0</v>
      </c>
      <c r="D175" s="98"/>
      <c r="E175" s="21">
        <f>IFERROR(ROUND((SUM(E169:E172,E174)*E$8)+IF(E$7&lt;1,0,SUM(E169:E172,E174)*(E$7-1)),0),0)</f>
        <v>0</v>
      </c>
      <c r="F175" s="21">
        <f t="shared" ref="F175:S175" si="171">IFERROR(ROUND((SUM(F169:F172,F174)*F$8)+IF(F$7&lt;1,0,SUM(F169:F172,F174)*(F$7-1)),0),0)</f>
        <v>0</v>
      </c>
      <c r="G175" s="21">
        <f t="shared" ref="G175:K175" si="172">IFERROR(ROUND((SUM(G169:G172,G174)*G$8)+IF(G$7&lt;1,0,SUM(G169:G172,G174)*(G$7-1)),0),0)</f>
        <v>0</v>
      </c>
      <c r="H175" s="21">
        <f t="shared" si="172"/>
        <v>0</v>
      </c>
      <c r="I175" s="21">
        <f t="shared" si="172"/>
        <v>0</v>
      </c>
      <c r="J175" s="21">
        <f t="shared" si="172"/>
        <v>0</v>
      </c>
      <c r="K175" s="21">
        <f t="shared" si="172"/>
        <v>0</v>
      </c>
      <c r="L175" s="21">
        <f t="shared" si="171"/>
        <v>0</v>
      </c>
      <c r="M175" s="21">
        <f t="shared" si="171"/>
        <v>0</v>
      </c>
      <c r="N175" s="21">
        <f t="shared" si="171"/>
        <v>0</v>
      </c>
      <c r="O175" s="21">
        <f t="shared" si="171"/>
        <v>0</v>
      </c>
      <c r="P175" s="21">
        <f t="shared" si="171"/>
        <v>0</v>
      </c>
      <c r="Q175" s="21">
        <f t="shared" si="171"/>
        <v>0</v>
      </c>
      <c r="R175" s="21">
        <f t="shared" si="171"/>
        <v>0</v>
      </c>
      <c r="S175" s="21">
        <f t="shared" si="171"/>
        <v>0</v>
      </c>
    </row>
    <row r="176" spans="1:19" ht="18.95" hidden="1" customHeight="1" outlineLevel="1" thickBot="1" x14ac:dyDescent="0.25">
      <c r="A176" s="77"/>
      <c r="B176" s="15" t="s">
        <v>8</v>
      </c>
      <c r="C176" s="46">
        <f t="shared" si="168"/>
        <v>0</v>
      </c>
      <c r="D176" s="98"/>
      <c r="E176" s="27">
        <f>IFERROR(SUM(E169:E174),0)</f>
        <v>0</v>
      </c>
      <c r="F176" s="27">
        <f t="shared" ref="F176:S176" si="173">IFERROR(SUM(F169:F173),0)</f>
        <v>0</v>
      </c>
      <c r="G176" s="27">
        <f t="shared" ref="G176:K176" si="174">IFERROR(SUM(G169:G173),0)</f>
        <v>0</v>
      </c>
      <c r="H176" s="27">
        <f t="shared" si="174"/>
        <v>0</v>
      </c>
      <c r="I176" s="27">
        <f t="shared" si="174"/>
        <v>0</v>
      </c>
      <c r="J176" s="27">
        <f t="shared" si="174"/>
        <v>0</v>
      </c>
      <c r="K176" s="27">
        <f t="shared" si="174"/>
        <v>0</v>
      </c>
      <c r="L176" s="27">
        <f t="shared" si="173"/>
        <v>0</v>
      </c>
      <c r="M176" s="27">
        <f t="shared" si="173"/>
        <v>0</v>
      </c>
      <c r="N176" s="27">
        <f t="shared" si="173"/>
        <v>0</v>
      </c>
      <c r="O176" s="27">
        <f t="shared" si="173"/>
        <v>0</v>
      </c>
      <c r="P176" s="27">
        <f t="shared" si="173"/>
        <v>0</v>
      </c>
      <c r="Q176" s="27">
        <f t="shared" si="173"/>
        <v>0</v>
      </c>
      <c r="R176" s="27">
        <f t="shared" si="173"/>
        <v>0</v>
      </c>
      <c r="S176" s="27">
        <f t="shared" si="173"/>
        <v>0</v>
      </c>
    </row>
    <row r="177" spans="1:19" ht="18.95" hidden="1" customHeight="1" outlineLevel="1" thickBot="1" x14ac:dyDescent="0.25">
      <c r="A177" s="77"/>
      <c r="B177" s="47" t="s">
        <v>9</v>
      </c>
      <c r="C177" s="48">
        <f t="shared" si="168"/>
        <v>0</v>
      </c>
      <c r="D177" s="99"/>
      <c r="E177" s="48">
        <f>IFERROR(SUM(E169:E175),0)</f>
        <v>0</v>
      </c>
      <c r="F177" s="48">
        <f t="shared" ref="F177:S177" si="175">IFERROR(SUM(F169:F175),0)</f>
        <v>0</v>
      </c>
      <c r="G177" s="48">
        <f t="shared" ref="G177:K177" si="176">IFERROR(SUM(G169:G175),0)</f>
        <v>0</v>
      </c>
      <c r="H177" s="48">
        <f t="shared" si="176"/>
        <v>0</v>
      </c>
      <c r="I177" s="48">
        <f t="shared" si="176"/>
        <v>0</v>
      </c>
      <c r="J177" s="48">
        <f t="shared" si="176"/>
        <v>0</v>
      </c>
      <c r="K177" s="48">
        <f t="shared" si="176"/>
        <v>0</v>
      </c>
      <c r="L177" s="48">
        <f t="shared" si="175"/>
        <v>0</v>
      </c>
      <c r="M177" s="48">
        <f t="shared" si="175"/>
        <v>0</v>
      </c>
      <c r="N177" s="48">
        <f t="shared" si="175"/>
        <v>0</v>
      </c>
      <c r="O177" s="48">
        <f t="shared" si="175"/>
        <v>0</v>
      </c>
      <c r="P177" s="48">
        <f t="shared" si="175"/>
        <v>0</v>
      </c>
      <c r="Q177" s="48">
        <f t="shared" si="175"/>
        <v>0</v>
      </c>
      <c r="R177" s="48">
        <f t="shared" si="175"/>
        <v>0</v>
      </c>
      <c r="S177" s="49">
        <f t="shared" si="175"/>
        <v>0</v>
      </c>
    </row>
    <row r="178" spans="1:19" s="110" customFormat="1" ht="13.5" customHeight="1" collapsed="1" x14ac:dyDescent="0.25">
      <c r="A178" s="91" t="s">
        <v>76</v>
      </c>
      <c r="B178" s="111"/>
      <c r="C178" s="84" t="s">
        <v>69</v>
      </c>
      <c r="D178" s="84"/>
      <c r="E178" s="94">
        <f t="shared" ref="E178:S178" si="177">IFERROR(IF(ISNUMBER(SEARCH("industrial",$C163)),E$9*E177,E$10*E177),0)</f>
        <v>0</v>
      </c>
      <c r="F178" s="94">
        <f t="shared" si="177"/>
        <v>0</v>
      </c>
      <c r="G178" s="94">
        <f t="shared" ref="G178:K178" si="178">IFERROR(IF(ISNUMBER(SEARCH("industrial",$C163)),G$9*G177,G$10*G177),0)</f>
        <v>0</v>
      </c>
      <c r="H178" s="94">
        <f t="shared" si="178"/>
        <v>0</v>
      </c>
      <c r="I178" s="94">
        <f t="shared" si="178"/>
        <v>0</v>
      </c>
      <c r="J178" s="94">
        <f t="shared" si="178"/>
        <v>0</v>
      </c>
      <c r="K178" s="94">
        <f t="shared" si="178"/>
        <v>0</v>
      </c>
      <c r="L178" s="94">
        <f t="shared" si="177"/>
        <v>0</v>
      </c>
      <c r="M178" s="94">
        <f t="shared" si="177"/>
        <v>0</v>
      </c>
      <c r="N178" s="94">
        <f t="shared" si="177"/>
        <v>0</v>
      </c>
      <c r="O178" s="94">
        <f t="shared" si="177"/>
        <v>0</v>
      </c>
      <c r="P178" s="94">
        <f t="shared" si="177"/>
        <v>0</v>
      </c>
      <c r="Q178" s="94">
        <f t="shared" si="177"/>
        <v>0</v>
      </c>
      <c r="R178" s="94">
        <f t="shared" si="177"/>
        <v>0</v>
      </c>
      <c r="S178" s="94">
        <f t="shared" si="177"/>
        <v>0</v>
      </c>
    </row>
    <row r="179" spans="1:19" s="86" customFormat="1" ht="18" customHeight="1" x14ac:dyDescent="0.25">
      <c r="A179" s="77"/>
      <c r="B179" s="75"/>
      <c r="C179" s="75"/>
      <c r="D179" s="75"/>
      <c r="E179" s="76"/>
      <c r="F179" s="76"/>
      <c r="G179" s="76"/>
      <c r="H179" s="76"/>
      <c r="I179" s="76"/>
      <c r="J179" s="76"/>
      <c r="K179" s="76"/>
      <c r="L179" s="76"/>
      <c r="M179" s="76"/>
      <c r="N179" s="76"/>
      <c r="O179" s="76"/>
      <c r="P179" s="76"/>
      <c r="Q179" s="76"/>
      <c r="R179" s="76"/>
      <c r="S179" s="76"/>
    </row>
    <row r="180" spans="1:19" s="23" customFormat="1" ht="21.95" customHeight="1" x14ac:dyDescent="0.2">
      <c r="A180" s="109">
        <v>7</v>
      </c>
      <c r="B180" s="3" t="str">
        <f>IF(LEFT(C182,1)="(","WP"&amp;A180&amp;" - Work Package Budget","WP"&amp;A180&amp;" - "&amp;C182)</f>
        <v>WP7 - Work Package Budget</v>
      </c>
      <c r="C180" s="3"/>
      <c r="D180" s="10"/>
      <c r="E180" s="10"/>
      <c r="F180" s="10"/>
      <c r="G180" s="10"/>
      <c r="H180" s="10"/>
      <c r="I180" s="10"/>
      <c r="J180" s="10"/>
      <c r="K180" s="10"/>
      <c r="L180" s="10"/>
      <c r="M180" s="10"/>
      <c r="N180" s="10"/>
      <c r="O180" s="10"/>
      <c r="P180" s="10"/>
      <c r="Q180" s="10"/>
      <c r="R180" s="10"/>
      <c r="S180" s="10"/>
    </row>
    <row r="181" spans="1:19" s="86" customFormat="1" ht="18" hidden="1" outlineLevel="1" x14ac:dyDescent="0.25">
      <c r="A181" s="77"/>
      <c r="B181" s="75"/>
      <c r="C181" s="75"/>
      <c r="D181" s="75"/>
      <c r="E181" s="76"/>
      <c r="F181" s="76"/>
      <c r="G181" s="76"/>
      <c r="H181" s="76"/>
      <c r="I181" s="76"/>
      <c r="J181" s="76"/>
      <c r="K181" s="76"/>
      <c r="L181" s="76"/>
      <c r="M181" s="76"/>
      <c r="N181" s="76"/>
      <c r="O181" s="76"/>
      <c r="P181" s="76"/>
      <c r="Q181" s="76"/>
      <c r="R181" s="76"/>
      <c r="S181" s="76"/>
    </row>
    <row r="182" spans="1:19" s="23" customFormat="1" hidden="1" outlineLevel="1" x14ac:dyDescent="0.2">
      <c r="A182" s="92"/>
      <c r="B182" s="4" t="s">
        <v>32</v>
      </c>
      <c r="C182" s="135" t="str">
        <f>"(write a descriptive name for WP"&amp;A180&amp;")"</f>
        <v>(write a descriptive name for WP7)</v>
      </c>
      <c r="D182" s="137"/>
      <c r="E182" s="138"/>
      <c r="F182" s="76"/>
      <c r="G182" s="76"/>
      <c r="H182" s="76"/>
      <c r="I182" s="76"/>
      <c r="J182" s="76"/>
      <c r="K182" s="76"/>
      <c r="L182" s="76"/>
      <c r="M182" s="76"/>
      <c r="N182" s="76"/>
      <c r="O182" s="76"/>
      <c r="P182" s="76"/>
      <c r="Q182" s="76"/>
      <c r="R182" s="76"/>
      <c r="S182" s="76"/>
    </row>
    <row r="183" spans="1:19" s="23" customFormat="1" ht="15" hidden="1" outlineLevel="1" x14ac:dyDescent="0.2">
      <c r="A183" s="77"/>
      <c r="B183" s="4" t="s">
        <v>50</v>
      </c>
      <c r="C183" s="72" t="s">
        <v>51</v>
      </c>
      <c r="D183" s="135"/>
      <c r="E183" s="136" t="s">
        <v>49</v>
      </c>
      <c r="F183" s="76"/>
      <c r="G183" s="76"/>
      <c r="H183" s="76"/>
      <c r="I183" s="76"/>
      <c r="J183" s="76"/>
      <c r="K183" s="76"/>
      <c r="L183" s="76"/>
      <c r="M183" s="76"/>
      <c r="N183" s="76"/>
      <c r="O183" s="76"/>
      <c r="P183" s="76"/>
      <c r="Q183" s="76"/>
      <c r="R183" s="76"/>
      <c r="S183" s="76"/>
    </row>
    <row r="184" spans="1:19" s="23" customFormat="1" hidden="1" outlineLevel="1" x14ac:dyDescent="0.2">
      <c r="A184" s="77"/>
      <c r="B184" s="4" t="s">
        <v>48</v>
      </c>
      <c r="C184" s="135" t="s">
        <v>47</v>
      </c>
      <c r="D184" s="137"/>
      <c r="E184" s="138"/>
      <c r="F184" s="76"/>
      <c r="G184" s="76"/>
      <c r="H184" s="76"/>
      <c r="I184" s="76"/>
      <c r="J184" s="76"/>
      <c r="K184" s="76"/>
      <c r="L184" s="76"/>
      <c r="M184" s="76"/>
      <c r="N184" s="76"/>
      <c r="O184" s="76"/>
      <c r="P184" s="76"/>
      <c r="Q184" s="76"/>
      <c r="R184" s="76"/>
      <c r="S184" s="76"/>
    </row>
    <row r="185" spans="1:19" s="23" customFormat="1" hidden="1" outlineLevel="1" x14ac:dyDescent="0.2">
      <c r="A185" s="77"/>
      <c r="B185" s="11" t="s">
        <v>30</v>
      </c>
      <c r="C185" s="135" t="s">
        <v>24</v>
      </c>
      <c r="D185" s="137"/>
      <c r="E185" s="138"/>
      <c r="F185" s="76"/>
      <c r="G185" s="76"/>
      <c r="H185" s="76"/>
      <c r="I185" s="76"/>
      <c r="J185" s="76"/>
      <c r="K185" s="76"/>
      <c r="L185" s="76"/>
      <c r="M185" s="76"/>
      <c r="N185" s="76"/>
      <c r="O185" s="76"/>
      <c r="P185" s="76"/>
      <c r="Q185" s="76"/>
      <c r="R185" s="76"/>
      <c r="S185" s="76"/>
    </row>
    <row r="186" spans="1:19" s="86" customFormat="1" ht="18" hidden="1" outlineLevel="1" x14ac:dyDescent="0.25">
      <c r="A186" s="77"/>
      <c r="B186" s="78"/>
      <c r="C186" s="78"/>
      <c r="D186" s="78"/>
      <c r="E186" s="76"/>
      <c r="F186" s="76"/>
      <c r="G186" s="76"/>
      <c r="H186" s="76"/>
      <c r="I186" s="76"/>
      <c r="J186" s="76"/>
      <c r="K186" s="76"/>
      <c r="L186" s="76"/>
      <c r="M186" s="76"/>
      <c r="N186" s="76"/>
      <c r="O186" s="76"/>
      <c r="P186" s="76"/>
      <c r="Q186" s="76"/>
      <c r="R186" s="76"/>
      <c r="S186" s="76"/>
    </row>
    <row r="187" spans="1:19" ht="27.75" hidden="1" customHeight="1" outlineLevel="1" x14ac:dyDescent="0.2">
      <c r="A187" s="87"/>
      <c r="B187" s="16" t="s">
        <v>29</v>
      </c>
      <c r="C187" s="43" t="str">
        <f>"Total WP"&amp;A180</f>
        <v>Total WP7</v>
      </c>
      <c r="D187" s="95"/>
      <c r="E187" s="22" t="str">
        <f t="shared" ref="E187:S187" si="179">IF(LEFT(E$3,1)="(","",E$3)</f>
        <v/>
      </c>
      <c r="F187" s="22" t="str">
        <f t="shared" si="179"/>
        <v/>
      </c>
      <c r="G187" s="22" t="str">
        <f t="shared" si="179"/>
        <v/>
      </c>
      <c r="H187" s="22" t="str">
        <f t="shared" si="179"/>
        <v/>
      </c>
      <c r="I187" s="22" t="str">
        <f t="shared" si="179"/>
        <v/>
      </c>
      <c r="J187" s="22" t="str">
        <f t="shared" si="179"/>
        <v/>
      </c>
      <c r="K187" s="22" t="str">
        <f t="shared" si="179"/>
        <v/>
      </c>
      <c r="L187" s="22" t="str">
        <f t="shared" si="179"/>
        <v/>
      </c>
      <c r="M187" s="22" t="str">
        <f t="shared" si="179"/>
        <v/>
      </c>
      <c r="N187" s="22" t="str">
        <f t="shared" si="179"/>
        <v/>
      </c>
      <c r="O187" s="22" t="str">
        <f t="shared" si="179"/>
        <v/>
      </c>
      <c r="P187" s="22" t="str">
        <f t="shared" si="179"/>
        <v/>
      </c>
      <c r="Q187" s="22" t="str">
        <f t="shared" si="179"/>
        <v/>
      </c>
      <c r="R187" s="22" t="str">
        <f t="shared" si="179"/>
        <v/>
      </c>
      <c r="S187" s="22" t="str">
        <f t="shared" si="179"/>
        <v/>
      </c>
    </row>
    <row r="188" spans="1:19" s="128" customFormat="1" ht="15" hidden="1" customHeight="1" outlineLevel="1" x14ac:dyDescent="0.25">
      <c r="A188" s="125"/>
      <c r="B188" s="126"/>
      <c r="C188" s="127" t="s">
        <v>122</v>
      </c>
      <c r="D188" s="122"/>
      <c r="E188" s="131"/>
      <c r="F188" s="131"/>
      <c r="G188" s="131"/>
      <c r="H188" s="131"/>
      <c r="I188" s="131"/>
      <c r="J188" s="131"/>
      <c r="K188" s="131"/>
      <c r="L188" s="131"/>
      <c r="M188" s="131"/>
      <c r="N188" s="131"/>
      <c r="O188" s="131"/>
      <c r="P188" s="131"/>
      <c r="Q188" s="131"/>
      <c r="R188" s="131"/>
      <c r="S188" s="131"/>
    </row>
    <row r="189" spans="1:19" s="128" customFormat="1" ht="15" hidden="1" customHeight="1" outlineLevel="1" x14ac:dyDescent="0.25">
      <c r="A189" s="125"/>
      <c r="B189" s="129"/>
      <c r="C189" s="130" t="s">
        <v>121</v>
      </c>
      <c r="D189" s="122"/>
      <c r="E189" s="124">
        <v>0</v>
      </c>
      <c r="F189" s="124">
        <v>0</v>
      </c>
      <c r="G189" s="124">
        <v>0</v>
      </c>
      <c r="H189" s="124">
        <v>0</v>
      </c>
      <c r="I189" s="124">
        <v>0</v>
      </c>
      <c r="J189" s="124">
        <v>0</v>
      </c>
      <c r="K189" s="124">
        <v>0</v>
      </c>
      <c r="L189" s="124">
        <v>0</v>
      </c>
      <c r="M189" s="124">
        <v>0</v>
      </c>
      <c r="N189" s="124">
        <v>0</v>
      </c>
      <c r="O189" s="124">
        <v>0</v>
      </c>
      <c r="P189" s="124">
        <v>0</v>
      </c>
      <c r="Q189" s="124">
        <v>0</v>
      </c>
      <c r="R189" s="124">
        <v>0</v>
      </c>
      <c r="S189" s="124">
        <v>0</v>
      </c>
    </row>
    <row r="190" spans="1:19" ht="18.95" hidden="1" customHeight="1" outlineLevel="1" x14ac:dyDescent="0.2">
      <c r="A190" s="77"/>
      <c r="B190" s="12" t="s">
        <v>2</v>
      </c>
      <c r="C190" s="44">
        <f>SUM(E190:S190)</f>
        <v>0</v>
      </c>
      <c r="D190" s="98"/>
      <c r="E190" s="68">
        <f>E188*E189</f>
        <v>0</v>
      </c>
      <c r="F190" s="68">
        <f t="shared" ref="F190" si="180">F188*F189</f>
        <v>0</v>
      </c>
      <c r="G190" s="68">
        <f t="shared" ref="G190" si="181">G188*G189</f>
        <v>0</v>
      </c>
      <c r="H190" s="68">
        <f t="shared" ref="H190" si="182">H188*H189</f>
        <v>0</v>
      </c>
      <c r="I190" s="68">
        <f t="shared" ref="I190" si="183">I188*I189</f>
        <v>0</v>
      </c>
      <c r="J190" s="68">
        <f t="shared" ref="J190" si="184">J188*J189</f>
        <v>0</v>
      </c>
      <c r="K190" s="68">
        <f t="shared" ref="K190" si="185">K188*K189</f>
        <v>0</v>
      </c>
      <c r="L190" s="68">
        <f t="shared" ref="L190" si="186">L188*L189</f>
        <v>0</v>
      </c>
      <c r="M190" s="68">
        <f t="shared" ref="M190" si="187">M188*M189</f>
        <v>0</v>
      </c>
      <c r="N190" s="68">
        <f t="shared" ref="N190" si="188">N188*N189</f>
        <v>0</v>
      </c>
      <c r="O190" s="68">
        <f t="shared" ref="O190" si="189">O188*O189</f>
        <v>0</v>
      </c>
      <c r="P190" s="68">
        <f t="shared" ref="P190" si="190">P188*P189</f>
        <v>0</v>
      </c>
      <c r="Q190" s="68">
        <f t="shared" ref="Q190" si="191">Q188*Q189</f>
        <v>0</v>
      </c>
      <c r="R190" s="68">
        <f t="shared" ref="R190" si="192">R188*R189</f>
        <v>0</v>
      </c>
      <c r="S190" s="68">
        <f t="shared" ref="S190" si="193">S188*S189</f>
        <v>0</v>
      </c>
    </row>
    <row r="191" spans="1:19" ht="18.95" hidden="1" customHeight="1" outlineLevel="1" x14ac:dyDescent="0.2">
      <c r="A191" s="77"/>
      <c r="B191" s="13" t="s">
        <v>3</v>
      </c>
      <c r="C191" s="44">
        <f t="shared" ref="C191:C198" si="194">SUM(E191:S191)</f>
        <v>0</v>
      </c>
      <c r="D191" s="98"/>
      <c r="E191" s="69">
        <v>0</v>
      </c>
      <c r="F191" s="69">
        <v>0</v>
      </c>
      <c r="G191" s="69">
        <v>0</v>
      </c>
      <c r="H191" s="69">
        <v>0</v>
      </c>
      <c r="I191" s="69">
        <v>0</v>
      </c>
      <c r="J191" s="69">
        <v>0</v>
      </c>
      <c r="K191" s="69">
        <v>0</v>
      </c>
      <c r="L191" s="69">
        <v>0</v>
      </c>
      <c r="M191" s="69">
        <v>0</v>
      </c>
      <c r="N191" s="69">
        <v>0</v>
      </c>
      <c r="O191" s="69">
        <v>0</v>
      </c>
      <c r="P191" s="69">
        <v>0</v>
      </c>
      <c r="Q191" s="69">
        <v>0</v>
      </c>
      <c r="R191" s="69">
        <v>0</v>
      </c>
      <c r="S191" s="69">
        <v>0</v>
      </c>
    </row>
    <row r="192" spans="1:19" ht="18.95" hidden="1" customHeight="1" outlineLevel="1" x14ac:dyDescent="0.2">
      <c r="A192" s="77"/>
      <c r="B192" s="12" t="s">
        <v>4</v>
      </c>
      <c r="C192" s="44">
        <f t="shared" si="194"/>
        <v>0</v>
      </c>
      <c r="D192" s="98"/>
      <c r="E192" s="68">
        <v>0</v>
      </c>
      <c r="F192" s="68">
        <v>0</v>
      </c>
      <c r="G192" s="68">
        <v>0</v>
      </c>
      <c r="H192" s="68">
        <v>0</v>
      </c>
      <c r="I192" s="68">
        <v>0</v>
      </c>
      <c r="J192" s="68">
        <v>0</v>
      </c>
      <c r="K192" s="68">
        <v>0</v>
      </c>
      <c r="L192" s="68">
        <v>0</v>
      </c>
      <c r="M192" s="68">
        <v>0</v>
      </c>
      <c r="N192" s="68">
        <v>0</v>
      </c>
      <c r="O192" s="68">
        <v>0</v>
      </c>
      <c r="P192" s="68">
        <v>0</v>
      </c>
      <c r="Q192" s="68">
        <v>0</v>
      </c>
      <c r="R192" s="68">
        <v>0</v>
      </c>
      <c r="S192" s="68">
        <v>0</v>
      </c>
    </row>
    <row r="193" spans="1:19" ht="18.95" hidden="1" customHeight="1" outlineLevel="1" x14ac:dyDescent="0.2">
      <c r="A193" s="77"/>
      <c r="B193" s="14" t="s">
        <v>5</v>
      </c>
      <c r="C193" s="44">
        <f t="shared" si="194"/>
        <v>0</v>
      </c>
      <c r="D193" s="98"/>
      <c r="E193" s="70">
        <v>0</v>
      </c>
      <c r="F193" s="70">
        <v>0</v>
      </c>
      <c r="G193" s="70">
        <v>0</v>
      </c>
      <c r="H193" s="70">
        <v>0</v>
      </c>
      <c r="I193" s="70">
        <v>0</v>
      </c>
      <c r="J193" s="70">
        <v>0</v>
      </c>
      <c r="K193" s="70">
        <v>0</v>
      </c>
      <c r="L193" s="70">
        <v>0</v>
      </c>
      <c r="M193" s="70">
        <v>0</v>
      </c>
      <c r="N193" s="70">
        <v>0</v>
      </c>
      <c r="O193" s="70">
        <v>0</v>
      </c>
      <c r="P193" s="70">
        <v>0</v>
      </c>
      <c r="Q193" s="70">
        <v>0</v>
      </c>
      <c r="R193" s="70">
        <v>0</v>
      </c>
      <c r="S193" s="70">
        <v>0</v>
      </c>
    </row>
    <row r="194" spans="1:19" ht="18.95" hidden="1" customHeight="1" outlineLevel="1" x14ac:dyDescent="0.2">
      <c r="A194" s="77"/>
      <c r="B194" s="12" t="s">
        <v>6</v>
      </c>
      <c r="C194" s="44">
        <f t="shared" si="194"/>
        <v>0</v>
      </c>
      <c r="D194" s="98"/>
      <c r="E194" s="68">
        <v>0</v>
      </c>
      <c r="F194" s="68">
        <v>0</v>
      </c>
      <c r="G194" s="68">
        <v>0</v>
      </c>
      <c r="H194" s="68">
        <v>0</v>
      </c>
      <c r="I194" s="68">
        <v>0</v>
      </c>
      <c r="J194" s="68">
        <v>0</v>
      </c>
      <c r="K194" s="68">
        <v>0</v>
      </c>
      <c r="L194" s="68">
        <v>0</v>
      </c>
      <c r="M194" s="68">
        <v>0</v>
      </c>
      <c r="N194" s="68">
        <v>0</v>
      </c>
      <c r="O194" s="68">
        <v>0</v>
      </c>
      <c r="P194" s="68">
        <v>0</v>
      </c>
      <c r="Q194" s="68">
        <v>0</v>
      </c>
      <c r="R194" s="68">
        <v>0</v>
      </c>
      <c r="S194" s="68">
        <v>0</v>
      </c>
    </row>
    <row r="195" spans="1:19" ht="18.95" hidden="1" customHeight="1" outlineLevel="1" thickBot="1" x14ac:dyDescent="0.25">
      <c r="A195" s="77"/>
      <c r="B195" s="15" t="str">
        <f>ProjectManagementText</f>
        <v>Project management ShippingLab (0%)</v>
      </c>
      <c r="C195" s="44">
        <f t="shared" si="194"/>
        <v>0</v>
      </c>
      <c r="D195" s="98"/>
      <c r="E195" s="28">
        <f t="shared" ref="E195:S195" si="195">IFERROR(ROUND(SUM(E190:E194)*ProjectManagement,0),0)</f>
        <v>0</v>
      </c>
      <c r="F195" s="28">
        <f t="shared" si="195"/>
        <v>0</v>
      </c>
      <c r="G195" s="28">
        <f t="shared" ref="G195:K195" si="196">IFERROR(ROUND(SUM(G190:G194)*ProjectManagement,0),0)</f>
        <v>0</v>
      </c>
      <c r="H195" s="28">
        <f t="shared" si="196"/>
        <v>0</v>
      </c>
      <c r="I195" s="28">
        <f t="shared" si="196"/>
        <v>0</v>
      </c>
      <c r="J195" s="28">
        <f t="shared" si="196"/>
        <v>0</v>
      </c>
      <c r="K195" s="28">
        <f t="shared" si="196"/>
        <v>0</v>
      </c>
      <c r="L195" s="28">
        <f t="shared" si="195"/>
        <v>0</v>
      </c>
      <c r="M195" s="28">
        <f t="shared" si="195"/>
        <v>0</v>
      </c>
      <c r="N195" s="28">
        <f t="shared" si="195"/>
        <v>0</v>
      </c>
      <c r="O195" s="28">
        <f t="shared" si="195"/>
        <v>0</v>
      </c>
      <c r="P195" s="28">
        <f t="shared" si="195"/>
        <v>0</v>
      </c>
      <c r="Q195" s="28">
        <f t="shared" si="195"/>
        <v>0</v>
      </c>
      <c r="R195" s="28">
        <f t="shared" si="195"/>
        <v>0</v>
      </c>
      <c r="S195" s="28">
        <f t="shared" si="195"/>
        <v>0</v>
      </c>
    </row>
    <row r="196" spans="1:19" ht="18.95" hidden="1" customHeight="1" outlineLevel="1" x14ac:dyDescent="0.2">
      <c r="A196" s="77"/>
      <c r="B196" s="26" t="s">
        <v>7</v>
      </c>
      <c r="C196" s="45">
        <f t="shared" si="194"/>
        <v>0</v>
      </c>
      <c r="D196" s="98"/>
      <c r="E196" s="21">
        <f>IFERROR(ROUND((SUM(E190:E193,E195)*E$8)+IF(E$7&lt;1,0,SUM(E190:E193,E195)*(E$7-1)),0),0)</f>
        <v>0</v>
      </c>
      <c r="F196" s="21">
        <f t="shared" ref="F196:S196" si="197">IFERROR(ROUND((SUM(F190:F193,F195)*F$8)+IF(F$7&lt;1,0,SUM(F190:F193,F195)*(F$7-1)),0),0)</f>
        <v>0</v>
      </c>
      <c r="G196" s="21">
        <f t="shared" ref="G196:K196" si="198">IFERROR(ROUND((SUM(G190:G193,G195)*G$8)+IF(G$7&lt;1,0,SUM(G190:G193,G195)*(G$7-1)),0),0)</f>
        <v>0</v>
      </c>
      <c r="H196" s="21">
        <f t="shared" si="198"/>
        <v>0</v>
      </c>
      <c r="I196" s="21">
        <f t="shared" si="198"/>
        <v>0</v>
      </c>
      <c r="J196" s="21">
        <f t="shared" si="198"/>
        <v>0</v>
      </c>
      <c r="K196" s="21">
        <f t="shared" si="198"/>
        <v>0</v>
      </c>
      <c r="L196" s="21">
        <f t="shared" si="197"/>
        <v>0</v>
      </c>
      <c r="M196" s="21">
        <f t="shared" si="197"/>
        <v>0</v>
      </c>
      <c r="N196" s="21">
        <f t="shared" si="197"/>
        <v>0</v>
      </c>
      <c r="O196" s="21">
        <f t="shared" si="197"/>
        <v>0</v>
      </c>
      <c r="P196" s="21">
        <f t="shared" si="197"/>
        <v>0</v>
      </c>
      <c r="Q196" s="21">
        <f t="shared" si="197"/>
        <v>0</v>
      </c>
      <c r="R196" s="21">
        <f t="shared" si="197"/>
        <v>0</v>
      </c>
      <c r="S196" s="21">
        <f t="shared" si="197"/>
        <v>0</v>
      </c>
    </row>
    <row r="197" spans="1:19" ht="18.95" hidden="1" customHeight="1" outlineLevel="1" thickBot="1" x14ac:dyDescent="0.25">
      <c r="A197" s="77"/>
      <c r="B197" s="15" t="s">
        <v>8</v>
      </c>
      <c r="C197" s="46">
        <f t="shared" si="194"/>
        <v>0</v>
      </c>
      <c r="D197" s="98"/>
      <c r="E197" s="27">
        <f>IFERROR(SUM(E190:E195),0)</f>
        <v>0</v>
      </c>
      <c r="F197" s="27">
        <f t="shared" ref="F197:S197" si="199">IFERROR(SUM(F190:F194),0)</f>
        <v>0</v>
      </c>
      <c r="G197" s="27">
        <f t="shared" ref="G197:K197" si="200">IFERROR(SUM(G190:G194),0)</f>
        <v>0</v>
      </c>
      <c r="H197" s="27">
        <f t="shared" si="200"/>
        <v>0</v>
      </c>
      <c r="I197" s="27">
        <f t="shared" si="200"/>
        <v>0</v>
      </c>
      <c r="J197" s="27">
        <f t="shared" si="200"/>
        <v>0</v>
      </c>
      <c r="K197" s="27">
        <f t="shared" si="200"/>
        <v>0</v>
      </c>
      <c r="L197" s="27">
        <f t="shared" si="199"/>
        <v>0</v>
      </c>
      <c r="M197" s="27">
        <f t="shared" si="199"/>
        <v>0</v>
      </c>
      <c r="N197" s="27">
        <f t="shared" si="199"/>
        <v>0</v>
      </c>
      <c r="O197" s="27">
        <f t="shared" si="199"/>
        <v>0</v>
      </c>
      <c r="P197" s="27">
        <f t="shared" si="199"/>
        <v>0</v>
      </c>
      <c r="Q197" s="27">
        <f t="shared" si="199"/>
        <v>0</v>
      </c>
      <c r="R197" s="27">
        <f t="shared" si="199"/>
        <v>0</v>
      </c>
      <c r="S197" s="27">
        <f t="shared" si="199"/>
        <v>0</v>
      </c>
    </row>
    <row r="198" spans="1:19" ht="18.95" hidden="1" customHeight="1" outlineLevel="1" thickBot="1" x14ac:dyDescent="0.25">
      <c r="A198" s="77"/>
      <c r="B198" s="47" t="s">
        <v>9</v>
      </c>
      <c r="C198" s="48">
        <f t="shared" si="194"/>
        <v>0</v>
      </c>
      <c r="D198" s="99"/>
      <c r="E198" s="48">
        <f>IFERROR(SUM(E190:E196),0)</f>
        <v>0</v>
      </c>
      <c r="F198" s="48">
        <f t="shared" ref="F198:S198" si="201">IFERROR(SUM(F190:F196),0)</f>
        <v>0</v>
      </c>
      <c r="G198" s="48">
        <f t="shared" ref="G198:K198" si="202">IFERROR(SUM(G190:G196),0)</f>
        <v>0</v>
      </c>
      <c r="H198" s="48">
        <f t="shared" si="202"/>
        <v>0</v>
      </c>
      <c r="I198" s="48">
        <f t="shared" si="202"/>
        <v>0</v>
      </c>
      <c r="J198" s="48">
        <f t="shared" si="202"/>
        <v>0</v>
      </c>
      <c r="K198" s="48">
        <f t="shared" si="202"/>
        <v>0</v>
      </c>
      <c r="L198" s="48">
        <f t="shared" si="201"/>
        <v>0</v>
      </c>
      <c r="M198" s="48">
        <f t="shared" si="201"/>
        <v>0</v>
      </c>
      <c r="N198" s="48">
        <f t="shared" si="201"/>
        <v>0</v>
      </c>
      <c r="O198" s="48">
        <f t="shared" si="201"/>
        <v>0</v>
      </c>
      <c r="P198" s="48">
        <f t="shared" si="201"/>
        <v>0</v>
      </c>
      <c r="Q198" s="48">
        <f t="shared" si="201"/>
        <v>0</v>
      </c>
      <c r="R198" s="48">
        <f t="shared" si="201"/>
        <v>0</v>
      </c>
      <c r="S198" s="49">
        <f t="shared" si="201"/>
        <v>0</v>
      </c>
    </row>
    <row r="199" spans="1:19" s="110" customFormat="1" ht="13.5" customHeight="1" collapsed="1" x14ac:dyDescent="0.25">
      <c r="A199" s="91" t="s">
        <v>76</v>
      </c>
      <c r="B199" s="111"/>
      <c r="C199" s="84" t="s">
        <v>69</v>
      </c>
      <c r="D199" s="84"/>
      <c r="E199" s="94">
        <f t="shared" ref="E199:S199" si="203">IFERROR(IF(ISNUMBER(SEARCH("industrial",$C184)),E$9*E198,E$10*E198),0)</f>
        <v>0</v>
      </c>
      <c r="F199" s="94">
        <f t="shared" si="203"/>
        <v>0</v>
      </c>
      <c r="G199" s="94">
        <f t="shared" ref="G199:K199" si="204">IFERROR(IF(ISNUMBER(SEARCH("industrial",$C184)),G$9*G198,G$10*G198),0)</f>
        <v>0</v>
      </c>
      <c r="H199" s="94">
        <f t="shared" si="204"/>
        <v>0</v>
      </c>
      <c r="I199" s="94">
        <f t="shared" si="204"/>
        <v>0</v>
      </c>
      <c r="J199" s="94">
        <f t="shared" si="204"/>
        <v>0</v>
      </c>
      <c r="K199" s="94">
        <f t="shared" si="204"/>
        <v>0</v>
      </c>
      <c r="L199" s="94">
        <f t="shared" si="203"/>
        <v>0</v>
      </c>
      <c r="M199" s="94">
        <f t="shared" si="203"/>
        <v>0</v>
      </c>
      <c r="N199" s="94">
        <f t="shared" si="203"/>
        <v>0</v>
      </c>
      <c r="O199" s="94">
        <f t="shared" si="203"/>
        <v>0</v>
      </c>
      <c r="P199" s="94">
        <f t="shared" si="203"/>
        <v>0</v>
      </c>
      <c r="Q199" s="94">
        <f t="shared" si="203"/>
        <v>0</v>
      </c>
      <c r="R199" s="94">
        <f t="shared" si="203"/>
        <v>0</v>
      </c>
      <c r="S199" s="94">
        <f t="shared" si="203"/>
        <v>0</v>
      </c>
    </row>
    <row r="200" spans="1:19" s="86" customFormat="1" ht="18" customHeight="1" x14ac:dyDescent="0.25">
      <c r="A200" s="77"/>
      <c r="B200" s="75"/>
      <c r="C200" s="75"/>
      <c r="D200" s="75"/>
      <c r="E200" s="76"/>
      <c r="F200" s="76"/>
      <c r="G200" s="76"/>
      <c r="H200" s="76"/>
      <c r="I200" s="76"/>
      <c r="J200" s="76"/>
      <c r="K200" s="76"/>
      <c r="L200" s="76"/>
      <c r="M200" s="76"/>
      <c r="N200" s="76"/>
      <c r="O200" s="76"/>
      <c r="P200" s="76"/>
      <c r="Q200" s="76"/>
      <c r="R200" s="76"/>
      <c r="S200" s="76"/>
    </row>
    <row r="201" spans="1:19" s="23" customFormat="1" ht="21.95" customHeight="1" x14ac:dyDescent="0.2">
      <c r="A201" s="109">
        <v>8</v>
      </c>
      <c r="B201" s="3" t="str">
        <f>IF(LEFT(C203,1)="(","WP"&amp;A201&amp;" - Work Package Budget","WP"&amp;A201&amp;" - "&amp;C203)</f>
        <v>WP8 - Work Package Budget</v>
      </c>
      <c r="C201" s="10"/>
      <c r="D201" s="10"/>
      <c r="E201" s="10"/>
      <c r="F201" s="10"/>
      <c r="G201" s="10"/>
      <c r="H201" s="10"/>
      <c r="I201" s="10"/>
      <c r="J201" s="10"/>
      <c r="K201" s="10"/>
      <c r="L201" s="10"/>
      <c r="M201" s="10"/>
      <c r="N201" s="10"/>
      <c r="O201" s="10"/>
      <c r="P201" s="10"/>
      <c r="Q201" s="10"/>
      <c r="R201" s="10"/>
      <c r="S201" s="10"/>
    </row>
    <row r="202" spans="1:19" s="86" customFormat="1" ht="18" hidden="1" outlineLevel="1" x14ac:dyDescent="0.25">
      <c r="A202" s="77"/>
      <c r="B202" s="75"/>
      <c r="C202" s="75"/>
      <c r="D202" s="75"/>
      <c r="E202" s="76"/>
      <c r="F202" s="76"/>
      <c r="G202" s="76"/>
      <c r="H202" s="76"/>
      <c r="I202" s="76"/>
      <c r="J202" s="76"/>
      <c r="K202" s="76"/>
      <c r="L202" s="76"/>
      <c r="M202" s="76"/>
      <c r="N202" s="76"/>
      <c r="O202" s="76"/>
      <c r="P202" s="76"/>
      <c r="Q202" s="76"/>
      <c r="R202" s="76"/>
      <c r="S202" s="76"/>
    </row>
    <row r="203" spans="1:19" s="23" customFormat="1" hidden="1" outlineLevel="1" x14ac:dyDescent="0.2">
      <c r="A203" s="92"/>
      <c r="B203" s="4" t="s">
        <v>32</v>
      </c>
      <c r="C203" s="135" t="str">
        <f>"(write a descriptive name for WP"&amp;A201&amp;")"</f>
        <v>(write a descriptive name for WP8)</v>
      </c>
      <c r="D203" s="137"/>
      <c r="E203" s="138"/>
      <c r="F203" s="76"/>
      <c r="G203" s="76"/>
      <c r="H203" s="76"/>
      <c r="I203" s="76"/>
      <c r="J203" s="76"/>
      <c r="K203" s="76"/>
      <c r="L203" s="76"/>
      <c r="M203" s="76"/>
      <c r="N203" s="76"/>
      <c r="O203" s="76"/>
      <c r="P203" s="76"/>
      <c r="Q203" s="76"/>
      <c r="R203" s="76"/>
      <c r="S203" s="76"/>
    </row>
    <row r="204" spans="1:19" s="23" customFormat="1" ht="15" hidden="1" outlineLevel="1" x14ac:dyDescent="0.2">
      <c r="A204" s="77"/>
      <c r="B204" s="4" t="s">
        <v>50</v>
      </c>
      <c r="C204" s="72" t="s">
        <v>51</v>
      </c>
      <c r="D204" s="135"/>
      <c r="E204" s="136" t="s">
        <v>49</v>
      </c>
      <c r="F204" s="76"/>
      <c r="G204" s="76"/>
      <c r="H204" s="76"/>
      <c r="I204" s="76"/>
      <c r="J204" s="76"/>
      <c r="K204" s="76"/>
      <c r="L204" s="76"/>
      <c r="M204" s="76"/>
      <c r="N204" s="76"/>
      <c r="O204" s="76"/>
      <c r="P204" s="76"/>
      <c r="Q204" s="76"/>
      <c r="R204" s="76"/>
      <c r="S204" s="76"/>
    </row>
    <row r="205" spans="1:19" s="23" customFormat="1" hidden="1" outlineLevel="1" x14ac:dyDescent="0.2">
      <c r="A205" s="77"/>
      <c r="B205" s="4" t="s">
        <v>48</v>
      </c>
      <c r="C205" s="135" t="s">
        <v>47</v>
      </c>
      <c r="D205" s="137"/>
      <c r="E205" s="138"/>
      <c r="F205" s="76"/>
      <c r="G205" s="76"/>
      <c r="H205" s="76"/>
      <c r="I205" s="76"/>
      <c r="J205" s="76"/>
      <c r="K205" s="76"/>
      <c r="L205" s="76"/>
      <c r="M205" s="76"/>
      <c r="N205" s="76"/>
      <c r="O205" s="76"/>
      <c r="P205" s="76"/>
      <c r="Q205" s="76"/>
      <c r="R205" s="76"/>
      <c r="S205" s="76"/>
    </row>
    <row r="206" spans="1:19" s="23" customFormat="1" hidden="1" outlineLevel="1" x14ac:dyDescent="0.2">
      <c r="A206" s="77"/>
      <c r="B206" s="11" t="s">
        <v>30</v>
      </c>
      <c r="C206" s="135" t="s">
        <v>24</v>
      </c>
      <c r="D206" s="137"/>
      <c r="E206" s="138"/>
      <c r="F206" s="76"/>
      <c r="G206" s="76"/>
      <c r="H206" s="76"/>
      <c r="I206" s="76"/>
      <c r="J206" s="76"/>
      <c r="K206" s="76"/>
      <c r="L206" s="76"/>
      <c r="M206" s="76"/>
      <c r="N206" s="76"/>
      <c r="O206" s="76"/>
      <c r="P206" s="76"/>
      <c r="Q206" s="76"/>
      <c r="R206" s="76"/>
      <c r="S206" s="76"/>
    </row>
    <row r="207" spans="1:19" s="86" customFormat="1" ht="18" hidden="1" outlineLevel="1" x14ac:dyDescent="0.25">
      <c r="A207" s="77"/>
      <c r="B207" s="78"/>
      <c r="C207" s="78"/>
      <c r="D207" s="78"/>
      <c r="E207" s="76"/>
      <c r="F207" s="76"/>
      <c r="G207" s="76"/>
      <c r="H207" s="76"/>
      <c r="I207" s="76"/>
      <c r="J207" s="76"/>
      <c r="K207" s="76"/>
      <c r="L207" s="76"/>
      <c r="M207" s="76"/>
      <c r="N207" s="76"/>
      <c r="O207" s="76"/>
      <c r="P207" s="76"/>
      <c r="Q207" s="76"/>
      <c r="R207" s="76"/>
      <c r="S207" s="76"/>
    </row>
    <row r="208" spans="1:19" ht="27.75" hidden="1" customHeight="1" outlineLevel="1" x14ac:dyDescent="0.2">
      <c r="A208" s="87"/>
      <c r="B208" s="16" t="s">
        <v>29</v>
      </c>
      <c r="C208" s="43" t="str">
        <f>"Total WP"&amp;A201</f>
        <v>Total WP8</v>
      </c>
      <c r="D208" s="22">
        <f t="shared" ref="D208:S208" si="205">IF(LEFT(D$3,1)="(","",D$3)</f>
        <v>0</v>
      </c>
      <c r="E208" s="22" t="str">
        <f t="shared" si="205"/>
        <v/>
      </c>
      <c r="F208" s="22" t="str">
        <f t="shared" si="205"/>
        <v/>
      </c>
      <c r="G208" s="22" t="str">
        <f t="shared" si="205"/>
        <v/>
      </c>
      <c r="H208" s="22" t="str">
        <f t="shared" si="205"/>
        <v/>
      </c>
      <c r="I208" s="22" t="str">
        <f t="shared" si="205"/>
        <v/>
      </c>
      <c r="J208" s="22" t="str">
        <f t="shared" si="205"/>
        <v/>
      </c>
      <c r="K208" s="22" t="str">
        <f t="shared" si="205"/>
        <v/>
      </c>
      <c r="L208" s="22" t="str">
        <f t="shared" si="205"/>
        <v/>
      </c>
      <c r="M208" s="22" t="str">
        <f t="shared" si="205"/>
        <v/>
      </c>
      <c r="N208" s="22" t="str">
        <f t="shared" si="205"/>
        <v/>
      </c>
      <c r="O208" s="22" t="str">
        <f t="shared" si="205"/>
        <v/>
      </c>
      <c r="P208" s="22" t="str">
        <f t="shared" si="205"/>
        <v/>
      </c>
      <c r="Q208" s="22" t="str">
        <f t="shared" si="205"/>
        <v/>
      </c>
      <c r="R208" s="22" t="str">
        <f t="shared" si="205"/>
        <v/>
      </c>
      <c r="S208" s="22" t="str">
        <f t="shared" si="205"/>
        <v/>
      </c>
    </row>
    <row r="209" spans="1:19" s="128" customFormat="1" ht="15" hidden="1" customHeight="1" outlineLevel="1" x14ac:dyDescent="0.25">
      <c r="A209" s="125"/>
      <c r="B209" s="126"/>
      <c r="C209" s="127" t="s">
        <v>122</v>
      </c>
      <c r="D209" s="122"/>
      <c r="E209" s="131"/>
      <c r="F209" s="131"/>
      <c r="G209" s="131"/>
      <c r="H209" s="131"/>
      <c r="I209" s="131"/>
      <c r="J209" s="131"/>
      <c r="K209" s="131"/>
      <c r="L209" s="131"/>
      <c r="M209" s="131"/>
      <c r="N209" s="131"/>
      <c r="O209" s="131"/>
      <c r="P209" s="131"/>
      <c r="Q209" s="131"/>
      <c r="R209" s="131"/>
      <c r="S209" s="131"/>
    </row>
    <row r="210" spans="1:19" s="128" customFormat="1" ht="15" hidden="1" customHeight="1" outlineLevel="1" x14ac:dyDescent="0.25">
      <c r="A210" s="125"/>
      <c r="B210" s="129"/>
      <c r="C210" s="130" t="s">
        <v>121</v>
      </c>
      <c r="D210" s="122"/>
      <c r="E210" s="124">
        <v>0</v>
      </c>
      <c r="F210" s="124">
        <v>0</v>
      </c>
      <c r="G210" s="124">
        <v>0</v>
      </c>
      <c r="H210" s="124">
        <v>0</v>
      </c>
      <c r="I210" s="124">
        <v>0</v>
      </c>
      <c r="J210" s="124">
        <v>0</v>
      </c>
      <c r="K210" s="124">
        <v>0</v>
      </c>
      <c r="L210" s="124">
        <v>0</v>
      </c>
      <c r="M210" s="124">
        <v>0</v>
      </c>
      <c r="N210" s="124">
        <v>0</v>
      </c>
      <c r="O210" s="124">
        <v>0</v>
      </c>
      <c r="P210" s="124">
        <v>0</v>
      </c>
      <c r="Q210" s="124">
        <v>0</v>
      </c>
      <c r="R210" s="124">
        <v>0</v>
      </c>
      <c r="S210" s="124">
        <v>0</v>
      </c>
    </row>
    <row r="211" spans="1:19" ht="18.95" hidden="1" customHeight="1" outlineLevel="1" x14ac:dyDescent="0.2">
      <c r="A211" s="77"/>
      <c r="B211" s="12" t="s">
        <v>2</v>
      </c>
      <c r="C211" s="44">
        <f>SUM(E211:S211)</f>
        <v>0</v>
      </c>
      <c r="D211" s="98"/>
      <c r="E211" s="68">
        <f>E209*E210</f>
        <v>0</v>
      </c>
      <c r="F211" s="68">
        <f t="shared" ref="F211" si="206">F209*F210</f>
        <v>0</v>
      </c>
      <c r="G211" s="68">
        <f t="shared" ref="G211" si="207">G209*G210</f>
        <v>0</v>
      </c>
      <c r="H211" s="68">
        <f t="shared" ref="H211" si="208">H209*H210</f>
        <v>0</v>
      </c>
      <c r="I211" s="68">
        <f t="shared" ref="I211" si="209">I209*I210</f>
        <v>0</v>
      </c>
      <c r="J211" s="68">
        <f t="shared" ref="J211" si="210">J209*J210</f>
        <v>0</v>
      </c>
      <c r="K211" s="68">
        <f t="shared" ref="K211" si="211">K209*K210</f>
        <v>0</v>
      </c>
      <c r="L211" s="68">
        <f t="shared" ref="L211" si="212">L209*L210</f>
        <v>0</v>
      </c>
      <c r="M211" s="68">
        <f t="shared" ref="M211" si="213">M209*M210</f>
        <v>0</v>
      </c>
      <c r="N211" s="68">
        <f t="shared" ref="N211" si="214">N209*N210</f>
        <v>0</v>
      </c>
      <c r="O211" s="68">
        <f t="shared" ref="O211" si="215">O209*O210</f>
        <v>0</v>
      </c>
      <c r="P211" s="68">
        <f t="shared" ref="P211" si="216">P209*P210</f>
        <v>0</v>
      </c>
      <c r="Q211" s="68">
        <f t="shared" ref="Q211" si="217">Q209*Q210</f>
        <v>0</v>
      </c>
      <c r="R211" s="68">
        <f t="shared" ref="R211" si="218">R209*R210</f>
        <v>0</v>
      </c>
      <c r="S211" s="68">
        <f t="shared" ref="S211" si="219">S209*S210</f>
        <v>0</v>
      </c>
    </row>
    <row r="212" spans="1:19" ht="18.95" hidden="1" customHeight="1" outlineLevel="1" x14ac:dyDescent="0.2">
      <c r="A212" s="77"/>
      <c r="B212" s="13" t="s">
        <v>3</v>
      </c>
      <c r="C212" s="44">
        <f t="shared" ref="C212:C219" si="220">SUM(E212:S212)</f>
        <v>0</v>
      </c>
      <c r="D212" s="98"/>
      <c r="E212" s="69">
        <v>0</v>
      </c>
      <c r="F212" s="69">
        <v>0</v>
      </c>
      <c r="G212" s="69">
        <v>0</v>
      </c>
      <c r="H212" s="69">
        <v>0</v>
      </c>
      <c r="I212" s="69">
        <v>0</v>
      </c>
      <c r="J212" s="69">
        <v>0</v>
      </c>
      <c r="K212" s="69">
        <v>0</v>
      </c>
      <c r="L212" s="69">
        <v>0</v>
      </c>
      <c r="M212" s="69">
        <v>0</v>
      </c>
      <c r="N212" s="69">
        <v>0</v>
      </c>
      <c r="O212" s="69">
        <v>0</v>
      </c>
      <c r="P212" s="69">
        <v>0</v>
      </c>
      <c r="Q212" s="69">
        <v>0</v>
      </c>
      <c r="R212" s="69">
        <v>0</v>
      </c>
      <c r="S212" s="69">
        <v>0</v>
      </c>
    </row>
    <row r="213" spans="1:19" ht="18.95" hidden="1" customHeight="1" outlineLevel="1" x14ac:dyDescent="0.2">
      <c r="A213" s="77"/>
      <c r="B213" s="12" t="s">
        <v>4</v>
      </c>
      <c r="C213" s="44">
        <f t="shared" si="220"/>
        <v>0</v>
      </c>
      <c r="D213" s="98"/>
      <c r="E213" s="68">
        <v>0</v>
      </c>
      <c r="F213" s="68">
        <v>0</v>
      </c>
      <c r="G213" s="68">
        <v>0</v>
      </c>
      <c r="H213" s="68">
        <v>0</v>
      </c>
      <c r="I213" s="68">
        <v>0</v>
      </c>
      <c r="J213" s="68">
        <v>0</v>
      </c>
      <c r="K213" s="68">
        <v>0</v>
      </c>
      <c r="L213" s="68">
        <v>0</v>
      </c>
      <c r="M213" s="68">
        <v>0</v>
      </c>
      <c r="N213" s="68">
        <v>0</v>
      </c>
      <c r="O213" s="68">
        <v>0</v>
      </c>
      <c r="P213" s="68">
        <v>0</v>
      </c>
      <c r="Q213" s="68">
        <v>0</v>
      </c>
      <c r="R213" s="68">
        <v>0</v>
      </c>
      <c r="S213" s="68">
        <v>0</v>
      </c>
    </row>
    <row r="214" spans="1:19" ht="18.95" hidden="1" customHeight="1" outlineLevel="1" x14ac:dyDescent="0.2">
      <c r="A214" s="77"/>
      <c r="B214" s="14" t="s">
        <v>5</v>
      </c>
      <c r="C214" s="44">
        <f t="shared" si="220"/>
        <v>0</v>
      </c>
      <c r="D214" s="98"/>
      <c r="E214" s="70">
        <v>0</v>
      </c>
      <c r="F214" s="70">
        <v>0</v>
      </c>
      <c r="G214" s="70">
        <v>0</v>
      </c>
      <c r="H214" s="70">
        <v>0</v>
      </c>
      <c r="I214" s="70">
        <v>0</v>
      </c>
      <c r="J214" s="70">
        <v>0</v>
      </c>
      <c r="K214" s="70">
        <v>0</v>
      </c>
      <c r="L214" s="70">
        <v>0</v>
      </c>
      <c r="M214" s="70">
        <v>0</v>
      </c>
      <c r="N214" s="70">
        <v>0</v>
      </c>
      <c r="O214" s="70">
        <v>0</v>
      </c>
      <c r="P214" s="70">
        <v>0</v>
      </c>
      <c r="Q214" s="70">
        <v>0</v>
      </c>
      <c r="R214" s="70">
        <v>0</v>
      </c>
      <c r="S214" s="70">
        <v>0</v>
      </c>
    </row>
    <row r="215" spans="1:19" ht="18.95" hidden="1" customHeight="1" outlineLevel="1" x14ac:dyDescent="0.2">
      <c r="A215" s="77"/>
      <c r="B215" s="12" t="s">
        <v>6</v>
      </c>
      <c r="C215" s="44">
        <f t="shared" si="220"/>
        <v>0</v>
      </c>
      <c r="D215" s="98"/>
      <c r="E215" s="68">
        <v>0</v>
      </c>
      <c r="F215" s="68">
        <v>0</v>
      </c>
      <c r="G215" s="68">
        <v>0</v>
      </c>
      <c r="H215" s="68">
        <v>0</v>
      </c>
      <c r="I215" s="68">
        <v>0</v>
      </c>
      <c r="J215" s="68">
        <v>0</v>
      </c>
      <c r="K215" s="68">
        <v>0</v>
      </c>
      <c r="L215" s="68">
        <v>0</v>
      </c>
      <c r="M215" s="68">
        <v>0</v>
      </c>
      <c r="N215" s="68">
        <v>0</v>
      </c>
      <c r="O215" s="68">
        <v>0</v>
      </c>
      <c r="P215" s="68">
        <v>0</v>
      </c>
      <c r="Q215" s="68">
        <v>0</v>
      </c>
      <c r="R215" s="68">
        <v>0</v>
      </c>
      <c r="S215" s="68">
        <v>0</v>
      </c>
    </row>
    <row r="216" spans="1:19" ht="18.95" hidden="1" customHeight="1" outlineLevel="1" thickBot="1" x14ac:dyDescent="0.25">
      <c r="A216" s="77"/>
      <c r="B216" s="15" t="str">
        <f>ProjectManagementText</f>
        <v>Project management ShippingLab (0%)</v>
      </c>
      <c r="C216" s="44">
        <f t="shared" si="220"/>
        <v>0</v>
      </c>
      <c r="D216" s="98"/>
      <c r="E216" s="28">
        <f t="shared" ref="E216:S216" si="221">IFERROR(ROUND(SUM(E211:E215)*ProjectManagement,0),0)</f>
        <v>0</v>
      </c>
      <c r="F216" s="28">
        <f t="shared" si="221"/>
        <v>0</v>
      </c>
      <c r="G216" s="28">
        <f t="shared" ref="G216:K216" si="222">IFERROR(ROUND(SUM(G211:G215)*ProjectManagement,0),0)</f>
        <v>0</v>
      </c>
      <c r="H216" s="28">
        <f t="shared" si="222"/>
        <v>0</v>
      </c>
      <c r="I216" s="28">
        <f t="shared" si="222"/>
        <v>0</v>
      </c>
      <c r="J216" s="28">
        <f t="shared" si="222"/>
        <v>0</v>
      </c>
      <c r="K216" s="28">
        <f t="shared" si="222"/>
        <v>0</v>
      </c>
      <c r="L216" s="28">
        <f t="shared" si="221"/>
        <v>0</v>
      </c>
      <c r="M216" s="28">
        <f t="shared" si="221"/>
        <v>0</v>
      </c>
      <c r="N216" s="28">
        <f t="shared" si="221"/>
        <v>0</v>
      </c>
      <c r="O216" s="28">
        <f t="shared" si="221"/>
        <v>0</v>
      </c>
      <c r="P216" s="28">
        <f t="shared" si="221"/>
        <v>0</v>
      </c>
      <c r="Q216" s="28">
        <f t="shared" si="221"/>
        <v>0</v>
      </c>
      <c r="R216" s="28">
        <f t="shared" si="221"/>
        <v>0</v>
      </c>
      <c r="S216" s="28">
        <f t="shared" si="221"/>
        <v>0</v>
      </c>
    </row>
    <row r="217" spans="1:19" ht="18.95" hidden="1" customHeight="1" outlineLevel="1" x14ac:dyDescent="0.2">
      <c r="A217" s="77"/>
      <c r="B217" s="26" t="s">
        <v>7</v>
      </c>
      <c r="C217" s="45">
        <f t="shared" si="220"/>
        <v>0</v>
      </c>
      <c r="D217" s="98"/>
      <c r="E217" s="21">
        <f>IFERROR(ROUND((SUM(E211:E214,E216)*E$8)+IF(E$7&lt;1,0,SUM(E211:E214,E216)*(E$7-1)),0),0)</f>
        <v>0</v>
      </c>
      <c r="F217" s="21">
        <f t="shared" ref="F217:S217" si="223">IFERROR(ROUND((SUM(F211:F214,F216)*F$8)+IF(F$7&lt;1,0,SUM(F211:F214,F216)*(F$7-1)),0),0)</f>
        <v>0</v>
      </c>
      <c r="G217" s="21">
        <f t="shared" ref="G217:K217" si="224">IFERROR(ROUND((SUM(G211:G214,G216)*G$8)+IF(G$7&lt;1,0,SUM(G211:G214,G216)*(G$7-1)),0),0)</f>
        <v>0</v>
      </c>
      <c r="H217" s="21">
        <f t="shared" si="224"/>
        <v>0</v>
      </c>
      <c r="I217" s="21">
        <f t="shared" si="224"/>
        <v>0</v>
      </c>
      <c r="J217" s="21">
        <f t="shared" si="224"/>
        <v>0</v>
      </c>
      <c r="K217" s="21">
        <f t="shared" si="224"/>
        <v>0</v>
      </c>
      <c r="L217" s="21">
        <f t="shared" si="223"/>
        <v>0</v>
      </c>
      <c r="M217" s="21">
        <f t="shared" si="223"/>
        <v>0</v>
      </c>
      <c r="N217" s="21">
        <f t="shared" si="223"/>
        <v>0</v>
      </c>
      <c r="O217" s="21">
        <f t="shared" si="223"/>
        <v>0</v>
      </c>
      <c r="P217" s="21">
        <f t="shared" si="223"/>
        <v>0</v>
      </c>
      <c r="Q217" s="21">
        <f t="shared" si="223"/>
        <v>0</v>
      </c>
      <c r="R217" s="21">
        <f t="shared" si="223"/>
        <v>0</v>
      </c>
      <c r="S217" s="21">
        <f t="shared" si="223"/>
        <v>0</v>
      </c>
    </row>
    <row r="218" spans="1:19" ht="18.95" hidden="1" customHeight="1" outlineLevel="1" thickBot="1" x14ac:dyDescent="0.25">
      <c r="A218" s="77"/>
      <c r="B218" s="15" t="s">
        <v>8</v>
      </c>
      <c r="C218" s="46">
        <f t="shared" si="220"/>
        <v>0</v>
      </c>
      <c r="D218" s="98"/>
      <c r="E218" s="27">
        <f>IFERROR(SUM(E211:E216),0)</f>
        <v>0</v>
      </c>
      <c r="F218" s="27">
        <f t="shared" ref="F218:S218" si="225">IFERROR(SUM(F211:F215),0)</f>
        <v>0</v>
      </c>
      <c r="G218" s="27">
        <f t="shared" ref="G218:K218" si="226">IFERROR(SUM(G211:G215),0)</f>
        <v>0</v>
      </c>
      <c r="H218" s="27">
        <f t="shared" si="226"/>
        <v>0</v>
      </c>
      <c r="I218" s="27">
        <f t="shared" si="226"/>
        <v>0</v>
      </c>
      <c r="J218" s="27">
        <f t="shared" si="226"/>
        <v>0</v>
      </c>
      <c r="K218" s="27">
        <f t="shared" si="226"/>
        <v>0</v>
      </c>
      <c r="L218" s="27">
        <f t="shared" si="225"/>
        <v>0</v>
      </c>
      <c r="M218" s="27">
        <f t="shared" si="225"/>
        <v>0</v>
      </c>
      <c r="N218" s="27">
        <f t="shared" si="225"/>
        <v>0</v>
      </c>
      <c r="O218" s="27">
        <f t="shared" si="225"/>
        <v>0</v>
      </c>
      <c r="P218" s="27">
        <f t="shared" si="225"/>
        <v>0</v>
      </c>
      <c r="Q218" s="27">
        <f t="shared" si="225"/>
        <v>0</v>
      </c>
      <c r="R218" s="27">
        <f t="shared" si="225"/>
        <v>0</v>
      </c>
      <c r="S218" s="27">
        <f t="shared" si="225"/>
        <v>0</v>
      </c>
    </row>
    <row r="219" spans="1:19" ht="18.95" hidden="1" customHeight="1" outlineLevel="1" thickBot="1" x14ac:dyDescent="0.25">
      <c r="A219" s="77"/>
      <c r="B219" s="47" t="s">
        <v>9</v>
      </c>
      <c r="C219" s="48">
        <f t="shared" si="220"/>
        <v>0</v>
      </c>
      <c r="D219" s="99"/>
      <c r="E219" s="48">
        <f>IFERROR(SUM(E211:E217),0)</f>
        <v>0</v>
      </c>
      <c r="F219" s="48">
        <f t="shared" ref="F219:S219" si="227">IFERROR(SUM(F211:F217),0)</f>
        <v>0</v>
      </c>
      <c r="G219" s="48">
        <f t="shared" ref="G219:K219" si="228">IFERROR(SUM(G211:G217),0)</f>
        <v>0</v>
      </c>
      <c r="H219" s="48">
        <f t="shared" si="228"/>
        <v>0</v>
      </c>
      <c r="I219" s="48">
        <f t="shared" si="228"/>
        <v>0</v>
      </c>
      <c r="J219" s="48">
        <f t="shared" si="228"/>
        <v>0</v>
      </c>
      <c r="K219" s="48">
        <f t="shared" si="228"/>
        <v>0</v>
      </c>
      <c r="L219" s="48">
        <f t="shared" si="227"/>
        <v>0</v>
      </c>
      <c r="M219" s="48">
        <f t="shared" si="227"/>
        <v>0</v>
      </c>
      <c r="N219" s="48">
        <f t="shared" si="227"/>
        <v>0</v>
      </c>
      <c r="O219" s="48">
        <f t="shared" si="227"/>
        <v>0</v>
      </c>
      <c r="P219" s="48">
        <f t="shared" si="227"/>
        <v>0</v>
      </c>
      <c r="Q219" s="48">
        <f t="shared" si="227"/>
        <v>0</v>
      </c>
      <c r="R219" s="48">
        <f t="shared" si="227"/>
        <v>0</v>
      </c>
      <c r="S219" s="49">
        <f t="shared" si="227"/>
        <v>0</v>
      </c>
    </row>
    <row r="220" spans="1:19" s="110" customFormat="1" ht="13.5" customHeight="1" collapsed="1" x14ac:dyDescent="0.25">
      <c r="A220" s="91" t="s">
        <v>76</v>
      </c>
      <c r="B220" s="111"/>
      <c r="C220" s="84" t="s">
        <v>69</v>
      </c>
      <c r="D220" s="84"/>
      <c r="E220" s="94">
        <f t="shared" ref="E220:S220" si="229">IFERROR(IF(ISNUMBER(SEARCH("industrial",$C205)),E$9*E219,E$10*E219),0)</f>
        <v>0</v>
      </c>
      <c r="F220" s="94">
        <f t="shared" si="229"/>
        <v>0</v>
      </c>
      <c r="G220" s="94">
        <f t="shared" ref="G220:K220" si="230">IFERROR(IF(ISNUMBER(SEARCH("industrial",$C205)),G$9*G219,G$10*G219),0)</f>
        <v>0</v>
      </c>
      <c r="H220" s="94">
        <f t="shared" si="230"/>
        <v>0</v>
      </c>
      <c r="I220" s="94">
        <f t="shared" si="230"/>
        <v>0</v>
      </c>
      <c r="J220" s="94">
        <f t="shared" si="230"/>
        <v>0</v>
      </c>
      <c r="K220" s="94">
        <f t="shared" si="230"/>
        <v>0</v>
      </c>
      <c r="L220" s="94">
        <f t="shared" si="229"/>
        <v>0</v>
      </c>
      <c r="M220" s="94">
        <f t="shared" si="229"/>
        <v>0</v>
      </c>
      <c r="N220" s="94">
        <f t="shared" si="229"/>
        <v>0</v>
      </c>
      <c r="O220" s="94">
        <f t="shared" si="229"/>
        <v>0</v>
      </c>
      <c r="P220" s="94">
        <f t="shared" si="229"/>
        <v>0</v>
      </c>
      <c r="Q220" s="94">
        <f t="shared" si="229"/>
        <v>0</v>
      </c>
      <c r="R220" s="94">
        <f t="shared" si="229"/>
        <v>0</v>
      </c>
      <c r="S220" s="94">
        <f t="shared" si="229"/>
        <v>0</v>
      </c>
    </row>
    <row r="221" spans="1:19" s="86" customFormat="1" ht="18" customHeight="1" x14ac:dyDescent="0.25">
      <c r="A221" s="77"/>
      <c r="B221" s="75"/>
      <c r="C221" s="75"/>
      <c r="D221" s="75"/>
      <c r="E221" s="76"/>
      <c r="F221" s="76"/>
      <c r="G221" s="76"/>
      <c r="H221" s="76"/>
      <c r="I221" s="76"/>
      <c r="J221" s="76"/>
      <c r="K221" s="76"/>
      <c r="L221" s="76"/>
      <c r="M221" s="76"/>
      <c r="N221" s="76"/>
      <c r="O221" s="76"/>
      <c r="P221" s="76"/>
      <c r="Q221" s="76"/>
      <c r="R221" s="76"/>
      <c r="S221" s="76"/>
    </row>
    <row r="222" spans="1:19" s="23" customFormat="1" ht="21.95" customHeight="1" x14ac:dyDescent="0.2">
      <c r="A222" s="109">
        <v>9</v>
      </c>
      <c r="B222" s="3" t="str">
        <f>IF(LEFT(C224,1)="(","WP"&amp;A222&amp;" - Work Package Budget","WP"&amp;A222&amp;" - "&amp;C224)</f>
        <v>WP9 - Work Package Budget</v>
      </c>
      <c r="C222" s="3"/>
      <c r="D222" s="10"/>
      <c r="E222" s="10"/>
      <c r="F222" s="10"/>
      <c r="G222" s="10"/>
      <c r="H222" s="10"/>
      <c r="I222" s="10"/>
      <c r="J222" s="10"/>
      <c r="K222" s="10"/>
      <c r="L222" s="10"/>
      <c r="M222" s="10"/>
      <c r="N222" s="10"/>
      <c r="O222" s="10"/>
      <c r="P222" s="10"/>
      <c r="Q222" s="10"/>
      <c r="R222" s="10"/>
      <c r="S222" s="10"/>
    </row>
    <row r="223" spans="1:19" s="86" customFormat="1" ht="18" hidden="1" outlineLevel="1" x14ac:dyDescent="0.25">
      <c r="A223" s="77"/>
      <c r="B223" s="75"/>
      <c r="C223" s="75"/>
      <c r="D223" s="75"/>
      <c r="E223" s="76"/>
      <c r="F223" s="76"/>
      <c r="G223" s="76"/>
      <c r="H223" s="76"/>
      <c r="I223" s="76"/>
      <c r="J223" s="76"/>
      <c r="K223" s="76"/>
      <c r="L223" s="76"/>
      <c r="M223" s="76"/>
      <c r="N223" s="76"/>
      <c r="O223" s="76"/>
      <c r="P223" s="76"/>
      <c r="Q223" s="76"/>
      <c r="R223" s="76"/>
      <c r="S223" s="76"/>
    </row>
    <row r="224" spans="1:19" s="23" customFormat="1" hidden="1" outlineLevel="1" x14ac:dyDescent="0.2">
      <c r="A224" s="92"/>
      <c r="B224" s="4" t="s">
        <v>32</v>
      </c>
      <c r="C224" s="135" t="str">
        <f>"(write a descriptive name for WP"&amp;A222&amp;")"</f>
        <v>(write a descriptive name for WP9)</v>
      </c>
      <c r="D224" s="137"/>
      <c r="E224" s="138"/>
      <c r="F224" s="76"/>
      <c r="G224" s="76"/>
      <c r="H224" s="76"/>
      <c r="I224" s="76"/>
      <c r="J224" s="76"/>
      <c r="K224" s="76"/>
      <c r="L224" s="76"/>
      <c r="M224" s="76"/>
      <c r="N224" s="76"/>
      <c r="O224" s="76"/>
      <c r="P224" s="76"/>
      <c r="Q224" s="76"/>
      <c r="R224" s="76"/>
      <c r="S224" s="76"/>
    </row>
    <row r="225" spans="1:19" s="23" customFormat="1" ht="15" hidden="1" outlineLevel="1" x14ac:dyDescent="0.2">
      <c r="A225" s="77"/>
      <c r="B225" s="4" t="s">
        <v>50</v>
      </c>
      <c r="C225" s="72" t="s">
        <v>51</v>
      </c>
      <c r="D225" s="135"/>
      <c r="E225" s="136" t="s">
        <v>49</v>
      </c>
      <c r="F225" s="76"/>
      <c r="G225" s="76"/>
      <c r="H225" s="76"/>
      <c r="I225" s="76"/>
      <c r="J225" s="76"/>
      <c r="K225" s="76"/>
      <c r="L225" s="76"/>
      <c r="M225" s="76"/>
      <c r="N225" s="76"/>
      <c r="O225" s="76"/>
      <c r="P225" s="76"/>
      <c r="Q225" s="76"/>
      <c r="R225" s="76"/>
      <c r="S225" s="76"/>
    </row>
    <row r="226" spans="1:19" s="23" customFormat="1" hidden="1" outlineLevel="1" x14ac:dyDescent="0.2">
      <c r="A226" s="77"/>
      <c r="B226" s="4" t="s">
        <v>48</v>
      </c>
      <c r="C226" s="135" t="s">
        <v>47</v>
      </c>
      <c r="D226" s="137"/>
      <c r="E226" s="138"/>
      <c r="F226" s="76"/>
      <c r="G226" s="76"/>
      <c r="H226" s="76"/>
      <c r="I226" s="76"/>
      <c r="J226" s="76"/>
      <c r="K226" s="76"/>
      <c r="L226" s="76"/>
      <c r="M226" s="76"/>
      <c r="N226" s="76"/>
      <c r="O226" s="76"/>
      <c r="P226" s="76"/>
      <c r="Q226" s="76"/>
      <c r="R226" s="76"/>
      <c r="S226" s="76"/>
    </row>
    <row r="227" spans="1:19" s="23" customFormat="1" hidden="1" outlineLevel="1" x14ac:dyDescent="0.2">
      <c r="A227" s="77"/>
      <c r="B227" s="11" t="s">
        <v>30</v>
      </c>
      <c r="C227" s="135" t="s">
        <v>24</v>
      </c>
      <c r="D227" s="137"/>
      <c r="E227" s="138"/>
      <c r="F227" s="76"/>
      <c r="G227" s="76"/>
      <c r="H227" s="76"/>
      <c r="I227" s="76"/>
      <c r="J227" s="76"/>
      <c r="K227" s="76"/>
      <c r="L227" s="76"/>
      <c r="M227" s="76"/>
      <c r="N227" s="76"/>
      <c r="O227" s="76"/>
      <c r="P227" s="76"/>
      <c r="Q227" s="76"/>
      <c r="R227" s="76"/>
      <c r="S227" s="76"/>
    </row>
    <row r="228" spans="1:19" s="86" customFormat="1" ht="18" hidden="1" outlineLevel="1" x14ac:dyDescent="0.25">
      <c r="A228" s="77"/>
      <c r="B228" s="78"/>
      <c r="C228" s="78"/>
      <c r="D228" s="78"/>
      <c r="E228" s="76"/>
      <c r="F228" s="76"/>
      <c r="G228" s="76"/>
      <c r="H228" s="76"/>
      <c r="I228" s="76"/>
      <c r="J228" s="76"/>
      <c r="K228" s="76"/>
      <c r="L228" s="76"/>
      <c r="M228" s="76"/>
      <c r="N228" s="76"/>
      <c r="O228" s="76"/>
      <c r="P228" s="76"/>
      <c r="Q228" s="76"/>
      <c r="R228" s="76"/>
      <c r="S228" s="76"/>
    </row>
    <row r="229" spans="1:19" ht="27.75" hidden="1" customHeight="1" outlineLevel="1" x14ac:dyDescent="0.2">
      <c r="A229" s="87"/>
      <c r="B229" s="16" t="s">
        <v>29</v>
      </c>
      <c r="C229" s="43" t="str">
        <f>"Total WP"&amp;A222</f>
        <v>Total WP9</v>
      </c>
      <c r="D229" s="95"/>
      <c r="E229" s="22" t="str">
        <f t="shared" ref="E229:S229" si="231">IF(LEFT(E$3,1)="(","",E$3)</f>
        <v/>
      </c>
      <c r="F229" s="22" t="str">
        <f t="shared" si="231"/>
        <v/>
      </c>
      <c r="G229" s="22" t="str">
        <f t="shared" si="231"/>
        <v/>
      </c>
      <c r="H229" s="22" t="str">
        <f t="shared" si="231"/>
        <v/>
      </c>
      <c r="I229" s="22" t="str">
        <f t="shared" si="231"/>
        <v/>
      </c>
      <c r="J229" s="22" t="str">
        <f t="shared" si="231"/>
        <v/>
      </c>
      <c r="K229" s="22" t="str">
        <f t="shared" si="231"/>
        <v/>
      </c>
      <c r="L229" s="22" t="str">
        <f t="shared" si="231"/>
        <v/>
      </c>
      <c r="M229" s="22" t="str">
        <f t="shared" si="231"/>
        <v/>
      </c>
      <c r="N229" s="22" t="str">
        <f t="shared" si="231"/>
        <v/>
      </c>
      <c r="O229" s="22" t="str">
        <f t="shared" si="231"/>
        <v/>
      </c>
      <c r="P229" s="22" t="str">
        <f t="shared" si="231"/>
        <v/>
      </c>
      <c r="Q229" s="22" t="str">
        <f t="shared" si="231"/>
        <v/>
      </c>
      <c r="R229" s="22" t="str">
        <f t="shared" si="231"/>
        <v/>
      </c>
      <c r="S229" s="22" t="str">
        <f t="shared" si="231"/>
        <v/>
      </c>
    </row>
    <row r="230" spans="1:19" s="128" customFormat="1" ht="15" hidden="1" customHeight="1" outlineLevel="1" x14ac:dyDescent="0.25">
      <c r="A230" s="125"/>
      <c r="B230" s="126"/>
      <c r="C230" s="127" t="s">
        <v>122</v>
      </c>
      <c r="D230" s="122"/>
      <c r="E230" s="131"/>
      <c r="F230" s="131"/>
      <c r="G230" s="131"/>
      <c r="H230" s="131"/>
      <c r="I230" s="131"/>
      <c r="J230" s="131"/>
      <c r="K230" s="131"/>
      <c r="L230" s="131"/>
      <c r="M230" s="131"/>
      <c r="N230" s="131"/>
      <c r="O230" s="131"/>
      <c r="P230" s="131"/>
      <c r="Q230" s="131"/>
      <c r="R230" s="131"/>
      <c r="S230" s="131"/>
    </row>
    <row r="231" spans="1:19" s="128" customFormat="1" ht="15" hidden="1" customHeight="1" outlineLevel="1" x14ac:dyDescent="0.25">
      <c r="A231" s="125"/>
      <c r="B231" s="129"/>
      <c r="C231" s="130" t="s">
        <v>121</v>
      </c>
      <c r="D231" s="122"/>
      <c r="E231" s="124">
        <v>0</v>
      </c>
      <c r="F231" s="124">
        <v>0</v>
      </c>
      <c r="G231" s="124">
        <v>0</v>
      </c>
      <c r="H231" s="124">
        <v>0</v>
      </c>
      <c r="I231" s="124">
        <v>0</v>
      </c>
      <c r="J231" s="124">
        <v>0</v>
      </c>
      <c r="K231" s="124">
        <v>0</v>
      </c>
      <c r="L231" s="124">
        <v>0</v>
      </c>
      <c r="M231" s="124">
        <v>0</v>
      </c>
      <c r="N231" s="124">
        <v>0</v>
      </c>
      <c r="O231" s="124">
        <v>0</v>
      </c>
      <c r="P231" s="124">
        <v>0</v>
      </c>
      <c r="Q231" s="124">
        <v>0</v>
      </c>
      <c r="R231" s="124">
        <v>0</v>
      </c>
      <c r="S231" s="124">
        <v>0</v>
      </c>
    </row>
    <row r="232" spans="1:19" ht="18.95" hidden="1" customHeight="1" outlineLevel="1" x14ac:dyDescent="0.2">
      <c r="A232" s="77"/>
      <c r="B232" s="12" t="s">
        <v>2</v>
      </c>
      <c r="C232" s="44">
        <f>SUM(E232:S232)</f>
        <v>0</v>
      </c>
      <c r="D232" s="98"/>
      <c r="E232" s="68">
        <f>E230*E231</f>
        <v>0</v>
      </c>
      <c r="F232" s="68">
        <f t="shared" ref="F232" si="232">F230*F231</f>
        <v>0</v>
      </c>
      <c r="G232" s="68">
        <f t="shared" ref="G232" si="233">G230*G231</f>
        <v>0</v>
      </c>
      <c r="H232" s="68">
        <f t="shared" ref="H232" si="234">H230*H231</f>
        <v>0</v>
      </c>
      <c r="I232" s="68">
        <f t="shared" ref="I232" si="235">I230*I231</f>
        <v>0</v>
      </c>
      <c r="J232" s="68">
        <f t="shared" ref="J232" si="236">J230*J231</f>
        <v>0</v>
      </c>
      <c r="K232" s="68">
        <f t="shared" ref="K232" si="237">K230*K231</f>
        <v>0</v>
      </c>
      <c r="L232" s="68">
        <f t="shared" ref="L232" si="238">L230*L231</f>
        <v>0</v>
      </c>
      <c r="M232" s="68">
        <f t="shared" ref="M232" si="239">M230*M231</f>
        <v>0</v>
      </c>
      <c r="N232" s="68">
        <f t="shared" ref="N232" si="240">N230*N231</f>
        <v>0</v>
      </c>
      <c r="O232" s="68">
        <f t="shared" ref="O232" si="241">O230*O231</f>
        <v>0</v>
      </c>
      <c r="P232" s="68">
        <f t="shared" ref="P232" si="242">P230*P231</f>
        <v>0</v>
      </c>
      <c r="Q232" s="68">
        <f t="shared" ref="Q232" si="243">Q230*Q231</f>
        <v>0</v>
      </c>
      <c r="R232" s="68">
        <f t="shared" ref="R232" si="244">R230*R231</f>
        <v>0</v>
      </c>
      <c r="S232" s="68">
        <f t="shared" ref="S232" si="245">S230*S231</f>
        <v>0</v>
      </c>
    </row>
    <row r="233" spans="1:19" ht="18.95" hidden="1" customHeight="1" outlineLevel="1" x14ac:dyDescent="0.2">
      <c r="A233" s="77"/>
      <c r="B233" s="13" t="s">
        <v>3</v>
      </c>
      <c r="C233" s="44">
        <f t="shared" ref="C233:C240" si="246">SUM(E233:S233)</f>
        <v>0</v>
      </c>
      <c r="D233" s="98"/>
      <c r="E233" s="69">
        <v>0</v>
      </c>
      <c r="F233" s="69">
        <v>0</v>
      </c>
      <c r="G233" s="69">
        <v>0</v>
      </c>
      <c r="H233" s="69">
        <v>0</v>
      </c>
      <c r="I233" s="69">
        <v>0</v>
      </c>
      <c r="J233" s="69">
        <v>0</v>
      </c>
      <c r="K233" s="69">
        <v>0</v>
      </c>
      <c r="L233" s="69">
        <v>0</v>
      </c>
      <c r="M233" s="69">
        <v>0</v>
      </c>
      <c r="N233" s="69">
        <v>0</v>
      </c>
      <c r="O233" s="69">
        <v>0</v>
      </c>
      <c r="P233" s="69">
        <v>0</v>
      </c>
      <c r="Q233" s="69">
        <v>0</v>
      </c>
      <c r="R233" s="69">
        <v>0</v>
      </c>
      <c r="S233" s="69">
        <v>0</v>
      </c>
    </row>
    <row r="234" spans="1:19" ht="18.95" hidden="1" customHeight="1" outlineLevel="1" x14ac:dyDescent="0.2">
      <c r="A234" s="77"/>
      <c r="B234" s="12" t="s">
        <v>4</v>
      </c>
      <c r="C234" s="44">
        <f t="shared" si="246"/>
        <v>0</v>
      </c>
      <c r="D234" s="98"/>
      <c r="E234" s="68">
        <v>0</v>
      </c>
      <c r="F234" s="68">
        <v>0</v>
      </c>
      <c r="G234" s="68">
        <v>0</v>
      </c>
      <c r="H234" s="68">
        <v>0</v>
      </c>
      <c r="I234" s="68">
        <v>0</v>
      </c>
      <c r="J234" s="68">
        <v>0</v>
      </c>
      <c r="K234" s="68">
        <v>0</v>
      </c>
      <c r="L234" s="68">
        <v>0</v>
      </c>
      <c r="M234" s="68">
        <v>0</v>
      </c>
      <c r="N234" s="68">
        <v>0</v>
      </c>
      <c r="O234" s="68">
        <v>0</v>
      </c>
      <c r="P234" s="68">
        <v>0</v>
      </c>
      <c r="Q234" s="68">
        <v>0</v>
      </c>
      <c r="R234" s="68">
        <v>0</v>
      </c>
      <c r="S234" s="68">
        <v>0</v>
      </c>
    </row>
    <row r="235" spans="1:19" ht="18.95" hidden="1" customHeight="1" outlineLevel="1" x14ac:dyDescent="0.2">
      <c r="A235" s="77"/>
      <c r="B235" s="14" t="s">
        <v>5</v>
      </c>
      <c r="C235" s="44">
        <f t="shared" si="246"/>
        <v>0</v>
      </c>
      <c r="D235" s="98"/>
      <c r="E235" s="70">
        <v>0</v>
      </c>
      <c r="F235" s="70">
        <v>0</v>
      </c>
      <c r="G235" s="70">
        <v>0</v>
      </c>
      <c r="H235" s="70">
        <v>0</v>
      </c>
      <c r="I235" s="70">
        <v>0</v>
      </c>
      <c r="J235" s="70">
        <v>0</v>
      </c>
      <c r="K235" s="70">
        <v>0</v>
      </c>
      <c r="L235" s="70">
        <v>0</v>
      </c>
      <c r="M235" s="70">
        <v>0</v>
      </c>
      <c r="N235" s="70">
        <v>0</v>
      </c>
      <c r="O235" s="70">
        <v>0</v>
      </c>
      <c r="P235" s="70">
        <v>0</v>
      </c>
      <c r="Q235" s="70">
        <v>0</v>
      </c>
      <c r="R235" s="70">
        <v>0</v>
      </c>
      <c r="S235" s="70">
        <v>0</v>
      </c>
    </row>
    <row r="236" spans="1:19" ht="18.95" hidden="1" customHeight="1" outlineLevel="1" x14ac:dyDescent="0.2">
      <c r="A236" s="77"/>
      <c r="B236" s="12" t="s">
        <v>6</v>
      </c>
      <c r="C236" s="44">
        <f t="shared" si="246"/>
        <v>0</v>
      </c>
      <c r="D236" s="98"/>
      <c r="E236" s="68">
        <v>0</v>
      </c>
      <c r="F236" s="68">
        <v>0</v>
      </c>
      <c r="G236" s="68">
        <v>0</v>
      </c>
      <c r="H236" s="68">
        <v>0</v>
      </c>
      <c r="I236" s="68">
        <v>0</v>
      </c>
      <c r="J236" s="68">
        <v>0</v>
      </c>
      <c r="K236" s="68">
        <v>0</v>
      </c>
      <c r="L236" s="68">
        <v>0</v>
      </c>
      <c r="M236" s="68">
        <v>0</v>
      </c>
      <c r="N236" s="68">
        <v>0</v>
      </c>
      <c r="O236" s="68">
        <v>0</v>
      </c>
      <c r="P236" s="68">
        <v>0</v>
      </c>
      <c r="Q236" s="68">
        <v>0</v>
      </c>
      <c r="R236" s="68">
        <v>0</v>
      </c>
      <c r="S236" s="68">
        <v>0</v>
      </c>
    </row>
    <row r="237" spans="1:19" ht="18.95" hidden="1" customHeight="1" outlineLevel="1" thickBot="1" x14ac:dyDescent="0.25">
      <c r="A237" s="77"/>
      <c r="B237" s="15" t="str">
        <f>ProjectManagementText</f>
        <v>Project management ShippingLab (0%)</v>
      </c>
      <c r="C237" s="44">
        <f t="shared" si="246"/>
        <v>0</v>
      </c>
      <c r="D237" s="98"/>
      <c r="E237" s="28">
        <f t="shared" ref="E237:S237" si="247">IFERROR(ROUND(SUM(E232:E236)*ProjectManagement,0),0)</f>
        <v>0</v>
      </c>
      <c r="F237" s="28">
        <f t="shared" si="247"/>
        <v>0</v>
      </c>
      <c r="G237" s="28">
        <f t="shared" ref="G237:K237" si="248">IFERROR(ROUND(SUM(G232:G236)*ProjectManagement,0),0)</f>
        <v>0</v>
      </c>
      <c r="H237" s="28">
        <f t="shared" si="248"/>
        <v>0</v>
      </c>
      <c r="I237" s="28">
        <f t="shared" si="248"/>
        <v>0</v>
      </c>
      <c r="J237" s="28">
        <f t="shared" si="248"/>
        <v>0</v>
      </c>
      <c r="K237" s="28">
        <f t="shared" si="248"/>
        <v>0</v>
      </c>
      <c r="L237" s="28">
        <f t="shared" si="247"/>
        <v>0</v>
      </c>
      <c r="M237" s="28">
        <f t="shared" si="247"/>
        <v>0</v>
      </c>
      <c r="N237" s="28">
        <f t="shared" si="247"/>
        <v>0</v>
      </c>
      <c r="O237" s="28">
        <f t="shared" si="247"/>
        <v>0</v>
      </c>
      <c r="P237" s="28">
        <f t="shared" si="247"/>
        <v>0</v>
      </c>
      <c r="Q237" s="28">
        <f t="shared" si="247"/>
        <v>0</v>
      </c>
      <c r="R237" s="28">
        <f t="shared" si="247"/>
        <v>0</v>
      </c>
      <c r="S237" s="28">
        <f t="shared" si="247"/>
        <v>0</v>
      </c>
    </row>
    <row r="238" spans="1:19" ht="18.95" hidden="1" customHeight="1" outlineLevel="1" x14ac:dyDescent="0.2">
      <c r="A238" s="77"/>
      <c r="B238" s="26" t="s">
        <v>7</v>
      </c>
      <c r="C238" s="45">
        <f t="shared" si="246"/>
        <v>0</v>
      </c>
      <c r="D238" s="98"/>
      <c r="E238" s="21">
        <f>IFERROR(ROUND((SUM(E232:E235,E237)*E$8)+IF(E$7&lt;1,0,SUM(E232:E235,E237)*(E$7-1)),0),0)</f>
        <v>0</v>
      </c>
      <c r="F238" s="21">
        <f t="shared" ref="F238:S238" si="249">IFERROR(ROUND((SUM(F232:F235,F237)*F$8)+IF(F$7&lt;1,0,SUM(F232:F235,F237)*(F$7-1)),0),0)</f>
        <v>0</v>
      </c>
      <c r="G238" s="21">
        <f t="shared" ref="G238:K238" si="250">IFERROR(ROUND((SUM(G232:G235,G237)*G$8)+IF(G$7&lt;1,0,SUM(G232:G235,G237)*(G$7-1)),0),0)</f>
        <v>0</v>
      </c>
      <c r="H238" s="21">
        <f t="shared" si="250"/>
        <v>0</v>
      </c>
      <c r="I238" s="21">
        <f t="shared" si="250"/>
        <v>0</v>
      </c>
      <c r="J238" s="21">
        <f t="shared" si="250"/>
        <v>0</v>
      </c>
      <c r="K238" s="21">
        <f t="shared" si="250"/>
        <v>0</v>
      </c>
      <c r="L238" s="21">
        <f t="shared" si="249"/>
        <v>0</v>
      </c>
      <c r="M238" s="21">
        <f t="shared" si="249"/>
        <v>0</v>
      </c>
      <c r="N238" s="21">
        <f t="shared" si="249"/>
        <v>0</v>
      </c>
      <c r="O238" s="21">
        <f t="shared" si="249"/>
        <v>0</v>
      </c>
      <c r="P238" s="21">
        <f t="shared" si="249"/>
        <v>0</v>
      </c>
      <c r="Q238" s="21">
        <f t="shared" si="249"/>
        <v>0</v>
      </c>
      <c r="R238" s="21">
        <f t="shared" si="249"/>
        <v>0</v>
      </c>
      <c r="S238" s="21">
        <f t="shared" si="249"/>
        <v>0</v>
      </c>
    </row>
    <row r="239" spans="1:19" ht="18.95" hidden="1" customHeight="1" outlineLevel="1" thickBot="1" x14ac:dyDescent="0.25">
      <c r="A239" s="77"/>
      <c r="B239" s="15" t="s">
        <v>8</v>
      </c>
      <c r="C239" s="46">
        <f t="shared" si="246"/>
        <v>0</v>
      </c>
      <c r="D239" s="98"/>
      <c r="E239" s="27">
        <f>IFERROR(SUM(E232:E237),0)</f>
        <v>0</v>
      </c>
      <c r="F239" s="27">
        <f t="shared" ref="F239:S239" si="251">IFERROR(SUM(F232:F236),0)</f>
        <v>0</v>
      </c>
      <c r="G239" s="27">
        <f t="shared" ref="G239:K239" si="252">IFERROR(SUM(G232:G236),0)</f>
        <v>0</v>
      </c>
      <c r="H239" s="27">
        <f t="shared" si="252"/>
        <v>0</v>
      </c>
      <c r="I239" s="27">
        <f t="shared" si="252"/>
        <v>0</v>
      </c>
      <c r="J239" s="27">
        <f t="shared" si="252"/>
        <v>0</v>
      </c>
      <c r="K239" s="27">
        <f t="shared" si="252"/>
        <v>0</v>
      </c>
      <c r="L239" s="27">
        <f t="shared" si="251"/>
        <v>0</v>
      </c>
      <c r="M239" s="27">
        <f t="shared" si="251"/>
        <v>0</v>
      </c>
      <c r="N239" s="27">
        <f t="shared" si="251"/>
        <v>0</v>
      </c>
      <c r="O239" s="27">
        <f t="shared" si="251"/>
        <v>0</v>
      </c>
      <c r="P239" s="27">
        <f t="shared" si="251"/>
        <v>0</v>
      </c>
      <c r="Q239" s="27">
        <f t="shared" si="251"/>
        <v>0</v>
      </c>
      <c r="R239" s="27">
        <f t="shared" si="251"/>
        <v>0</v>
      </c>
      <c r="S239" s="27">
        <f t="shared" si="251"/>
        <v>0</v>
      </c>
    </row>
    <row r="240" spans="1:19" ht="18.95" hidden="1" customHeight="1" outlineLevel="1" thickBot="1" x14ac:dyDescent="0.25">
      <c r="A240" s="77"/>
      <c r="B240" s="47" t="s">
        <v>9</v>
      </c>
      <c r="C240" s="48">
        <f t="shared" si="246"/>
        <v>0</v>
      </c>
      <c r="D240" s="99"/>
      <c r="E240" s="48">
        <f>IFERROR(SUM(E232:E238),0)</f>
        <v>0</v>
      </c>
      <c r="F240" s="48">
        <f t="shared" ref="F240:S240" si="253">IFERROR(SUM(F232:F238),0)</f>
        <v>0</v>
      </c>
      <c r="G240" s="48">
        <f t="shared" ref="G240:K240" si="254">IFERROR(SUM(G232:G238),0)</f>
        <v>0</v>
      </c>
      <c r="H240" s="48">
        <f t="shared" si="254"/>
        <v>0</v>
      </c>
      <c r="I240" s="48">
        <f t="shared" si="254"/>
        <v>0</v>
      </c>
      <c r="J240" s="48">
        <f t="shared" si="254"/>
        <v>0</v>
      </c>
      <c r="K240" s="48">
        <f t="shared" si="254"/>
        <v>0</v>
      </c>
      <c r="L240" s="48">
        <f t="shared" si="253"/>
        <v>0</v>
      </c>
      <c r="M240" s="48">
        <f t="shared" si="253"/>
        <v>0</v>
      </c>
      <c r="N240" s="48">
        <f t="shared" si="253"/>
        <v>0</v>
      </c>
      <c r="O240" s="48">
        <f t="shared" si="253"/>
        <v>0</v>
      </c>
      <c r="P240" s="48">
        <f t="shared" si="253"/>
        <v>0</v>
      </c>
      <c r="Q240" s="48">
        <f t="shared" si="253"/>
        <v>0</v>
      </c>
      <c r="R240" s="48">
        <f t="shared" si="253"/>
        <v>0</v>
      </c>
      <c r="S240" s="49">
        <f t="shared" si="253"/>
        <v>0</v>
      </c>
    </row>
    <row r="241" spans="1:19" s="110" customFormat="1" ht="13.5" customHeight="1" collapsed="1" x14ac:dyDescent="0.25">
      <c r="A241" s="91" t="s">
        <v>76</v>
      </c>
      <c r="B241" s="111"/>
      <c r="C241" s="84" t="s">
        <v>69</v>
      </c>
      <c r="D241" s="84"/>
      <c r="E241" s="94">
        <f t="shared" ref="E241:S241" si="255">IFERROR(IF(ISNUMBER(SEARCH("industrial",$C226)),E$9*E240,E$10*E240),0)</f>
        <v>0</v>
      </c>
      <c r="F241" s="94">
        <f t="shared" si="255"/>
        <v>0</v>
      </c>
      <c r="G241" s="94">
        <f t="shared" ref="G241:K241" si="256">IFERROR(IF(ISNUMBER(SEARCH("industrial",$C226)),G$9*G240,G$10*G240),0)</f>
        <v>0</v>
      </c>
      <c r="H241" s="94">
        <f t="shared" si="256"/>
        <v>0</v>
      </c>
      <c r="I241" s="94">
        <f t="shared" si="256"/>
        <v>0</v>
      </c>
      <c r="J241" s="94">
        <f t="shared" si="256"/>
        <v>0</v>
      </c>
      <c r="K241" s="94">
        <f t="shared" si="256"/>
        <v>0</v>
      </c>
      <c r="L241" s="94">
        <f t="shared" si="255"/>
        <v>0</v>
      </c>
      <c r="M241" s="94">
        <f t="shared" si="255"/>
        <v>0</v>
      </c>
      <c r="N241" s="94">
        <f t="shared" si="255"/>
        <v>0</v>
      </c>
      <c r="O241" s="94">
        <f t="shared" si="255"/>
        <v>0</v>
      </c>
      <c r="P241" s="94">
        <f t="shared" si="255"/>
        <v>0</v>
      </c>
      <c r="Q241" s="94">
        <f t="shared" si="255"/>
        <v>0</v>
      </c>
      <c r="R241" s="94">
        <f t="shared" si="255"/>
        <v>0</v>
      </c>
      <c r="S241" s="94">
        <f t="shared" si="255"/>
        <v>0</v>
      </c>
    </row>
    <row r="242" spans="1:19" s="86" customFormat="1" ht="18" customHeight="1" x14ac:dyDescent="0.25">
      <c r="A242" s="77"/>
      <c r="B242" s="75"/>
      <c r="C242" s="75"/>
      <c r="D242" s="75"/>
      <c r="E242" s="76"/>
      <c r="F242" s="76"/>
      <c r="G242" s="76"/>
      <c r="H242" s="76"/>
      <c r="I242" s="76"/>
      <c r="J242" s="76"/>
      <c r="K242" s="76"/>
      <c r="L242" s="76"/>
      <c r="M242" s="76"/>
      <c r="N242" s="76"/>
      <c r="O242" s="76"/>
      <c r="P242" s="76"/>
      <c r="Q242" s="76"/>
      <c r="R242" s="76"/>
      <c r="S242" s="76"/>
    </row>
    <row r="243" spans="1:19" s="23" customFormat="1" ht="21.95" customHeight="1" x14ac:dyDescent="0.2">
      <c r="A243" s="109">
        <v>10</v>
      </c>
      <c r="B243" s="3" t="str">
        <f>IF(LEFT(C245,1)="(","WP"&amp;A243&amp;" - Work Package Budget","WP"&amp;A243&amp;" - "&amp;C245)</f>
        <v>WP10 - Work Package Budget</v>
      </c>
      <c r="C243" s="3"/>
      <c r="D243" s="10"/>
      <c r="E243" s="10"/>
      <c r="F243" s="10"/>
      <c r="G243" s="10"/>
      <c r="H243" s="10"/>
      <c r="I243" s="10"/>
      <c r="J243" s="10"/>
      <c r="K243" s="10"/>
      <c r="L243" s="10"/>
      <c r="M243" s="10"/>
      <c r="N243" s="10"/>
      <c r="O243" s="10"/>
      <c r="P243" s="10"/>
      <c r="Q243" s="10"/>
      <c r="R243" s="10"/>
      <c r="S243" s="10"/>
    </row>
    <row r="244" spans="1:19" s="86" customFormat="1" ht="18" hidden="1" outlineLevel="1" x14ac:dyDescent="0.25">
      <c r="A244" s="77"/>
      <c r="B244" s="75"/>
      <c r="C244" s="75"/>
      <c r="D244" s="75"/>
      <c r="E244" s="76"/>
      <c r="F244" s="76"/>
      <c r="G244" s="76"/>
      <c r="H244" s="76"/>
      <c r="I244" s="76"/>
      <c r="J244" s="76"/>
      <c r="K244" s="76"/>
      <c r="L244" s="76"/>
      <c r="M244" s="76"/>
      <c r="N244" s="76"/>
      <c r="O244" s="76"/>
      <c r="P244" s="76"/>
      <c r="Q244" s="76"/>
      <c r="R244" s="76"/>
      <c r="S244" s="76"/>
    </row>
    <row r="245" spans="1:19" s="23" customFormat="1" hidden="1" outlineLevel="1" x14ac:dyDescent="0.2">
      <c r="A245" s="92"/>
      <c r="B245" s="4" t="s">
        <v>32</v>
      </c>
      <c r="C245" s="135" t="str">
        <f>"(write a descriptive name for WP"&amp;A243&amp;")"</f>
        <v>(write a descriptive name for WP10)</v>
      </c>
      <c r="D245" s="137"/>
      <c r="E245" s="138"/>
      <c r="F245" s="76"/>
      <c r="G245" s="76"/>
      <c r="H245" s="76"/>
      <c r="I245" s="76"/>
      <c r="J245" s="76"/>
      <c r="K245" s="76"/>
      <c r="L245" s="76"/>
      <c r="M245" s="76"/>
      <c r="N245" s="76"/>
      <c r="O245" s="76"/>
      <c r="P245" s="76"/>
      <c r="Q245" s="76"/>
      <c r="R245" s="76"/>
      <c r="S245" s="76"/>
    </row>
    <row r="246" spans="1:19" s="23" customFormat="1" ht="15" hidden="1" outlineLevel="1" x14ac:dyDescent="0.2">
      <c r="A246" s="77"/>
      <c r="B246" s="4" t="s">
        <v>50</v>
      </c>
      <c r="C246" s="72" t="s">
        <v>51</v>
      </c>
      <c r="D246" s="135"/>
      <c r="E246" s="136" t="s">
        <v>49</v>
      </c>
      <c r="F246" s="76"/>
      <c r="G246" s="76"/>
      <c r="H246" s="76"/>
      <c r="I246" s="76"/>
      <c r="J246" s="76"/>
      <c r="K246" s="76"/>
      <c r="L246" s="76"/>
      <c r="M246" s="76"/>
      <c r="N246" s="76"/>
      <c r="O246" s="76"/>
      <c r="P246" s="76"/>
      <c r="Q246" s="76"/>
      <c r="R246" s="76"/>
      <c r="S246" s="76"/>
    </row>
    <row r="247" spans="1:19" s="23" customFormat="1" hidden="1" outlineLevel="1" x14ac:dyDescent="0.2">
      <c r="A247" s="77"/>
      <c r="B247" s="4" t="s">
        <v>48</v>
      </c>
      <c r="C247" s="135" t="s">
        <v>47</v>
      </c>
      <c r="D247" s="137"/>
      <c r="E247" s="138"/>
      <c r="F247" s="76"/>
      <c r="G247" s="76"/>
      <c r="H247" s="76"/>
      <c r="I247" s="76"/>
      <c r="J247" s="76"/>
      <c r="K247" s="76"/>
      <c r="L247" s="76"/>
      <c r="M247" s="76"/>
      <c r="N247" s="76"/>
      <c r="O247" s="76"/>
      <c r="P247" s="76"/>
      <c r="Q247" s="76"/>
      <c r="R247" s="76"/>
      <c r="S247" s="76"/>
    </row>
    <row r="248" spans="1:19" s="23" customFormat="1" hidden="1" outlineLevel="1" x14ac:dyDescent="0.2">
      <c r="A248" s="77"/>
      <c r="B248" s="11" t="s">
        <v>30</v>
      </c>
      <c r="C248" s="135" t="s">
        <v>24</v>
      </c>
      <c r="D248" s="137"/>
      <c r="E248" s="138"/>
      <c r="F248" s="76"/>
      <c r="G248" s="76"/>
      <c r="H248" s="76"/>
      <c r="I248" s="76"/>
      <c r="J248" s="76"/>
      <c r="K248" s="76"/>
      <c r="L248" s="76"/>
      <c r="M248" s="76"/>
      <c r="N248" s="76"/>
      <c r="O248" s="76"/>
      <c r="P248" s="76"/>
      <c r="Q248" s="76"/>
      <c r="R248" s="76"/>
      <c r="S248" s="76"/>
    </row>
    <row r="249" spans="1:19" s="86" customFormat="1" ht="18" hidden="1" outlineLevel="1" x14ac:dyDescent="0.25">
      <c r="A249" s="77"/>
      <c r="B249" s="78"/>
      <c r="C249" s="78"/>
      <c r="D249" s="78"/>
      <c r="E249" s="76"/>
      <c r="F249" s="76"/>
      <c r="G249" s="76"/>
      <c r="H249" s="76"/>
      <c r="I249" s="76"/>
      <c r="J249" s="76"/>
      <c r="K249" s="76"/>
      <c r="L249" s="76"/>
      <c r="M249" s="76"/>
      <c r="N249" s="76"/>
      <c r="O249" s="76"/>
      <c r="P249" s="76"/>
      <c r="Q249" s="76"/>
      <c r="R249" s="76"/>
      <c r="S249" s="76"/>
    </row>
    <row r="250" spans="1:19" ht="27.75" hidden="1" customHeight="1" outlineLevel="1" x14ac:dyDescent="0.2">
      <c r="A250" s="87"/>
      <c r="B250" s="16" t="s">
        <v>29</v>
      </c>
      <c r="C250" s="43" t="str">
        <f>"Total WP"&amp;A243</f>
        <v>Total WP10</v>
      </c>
      <c r="D250" s="95"/>
      <c r="E250" s="22" t="str">
        <f t="shared" ref="E250:S250" si="257">IF(LEFT(E$3,1)="(","",E$3)</f>
        <v/>
      </c>
      <c r="F250" s="22" t="str">
        <f t="shared" si="257"/>
        <v/>
      </c>
      <c r="G250" s="22" t="str">
        <f t="shared" si="257"/>
        <v/>
      </c>
      <c r="H250" s="22" t="str">
        <f t="shared" si="257"/>
        <v/>
      </c>
      <c r="I250" s="22" t="str">
        <f t="shared" si="257"/>
        <v/>
      </c>
      <c r="J250" s="22" t="str">
        <f t="shared" si="257"/>
        <v/>
      </c>
      <c r="K250" s="22" t="str">
        <f t="shared" si="257"/>
        <v/>
      </c>
      <c r="L250" s="22" t="str">
        <f t="shared" si="257"/>
        <v/>
      </c>
      <c r="M250" s="22" t="str">
        <f t="shared" si="257"/>
        <v/>
      </c>
      <c r="N250" s="22" t="str">
        <f t="shared" si="257"/>
        <v/>
      </c>
      <c r="O250" s="22" t="str">
        <f t="shared" si="257"/>
        <v/>
      </c>
      <c r="P250" s="22" t="str">
        <f t="shared" si="257"/>
        <v/>
      </c>
      <c r="Q250" s="22" t="str">
        <f t="shared" si="257"/>
        <v/>
      </c>
      <c r="R250" s="22" t="str">
        <f t="shared" si="257"/>
        <v/>
      </c>
      <c r="S250" s="22" t="str">
        <f t="shared" si="257"/>
        <v/>
      </c>
    </row>
    <row r="251" spans="1:19" s="128" customFormat="1" ht="15" hidden="1" customHeight="1" outlineLevel="1" x14ac:dyDescent="0.25">
      <c r="A251" s="125"/>
      <c r="B251" s="126"/>
      <c r="C251" s="127" t="s">
        <v>122</v>
      </c>
      <c r="D251" s="122"/>
      <c r="E251" s="131"/>
      <c r="F251" s="131"/>
      <c r="G251" s="131"/>
      <c r="H251" s="131"/>
      <c r="I251" s="131"/>
      <c r="J251" s="131"/>
      <c r="K251" s="131"/>
      <c r="L251" s="131"/>
      <c r="M251" s="131"/>
      <c r="N251" s="131"/>
      <c r="O251" s="131"/>
      <c r="P251" s="131"/>
      <c r="Q251" s="131"/>
      <c r="R251" s="131"/>
      <c r="S251" s="131"/>
    </row>
    <row r="252" spans="1:19" s="128" customFormat="1" ht="15" hidden="1" customHeight="1" outlineLevel="1" x14ac:dyDescent="0.25">
      <c r="A252" s="125"/>
      <c r="B252" s="129"/>
      <c r="C252" s="130" t="s">
        <v>121</v>
      </c>
      <c r="D252" s="122"/>
      <c r="E252" s="124">
        <v>0</v>
      </c>
      <c r="F252" s="124">
        <v>0</v>
      </c>
      <c r="G252" s="124">
        <v>0</v>
      </c>
      <c r="H252" s="124">
        <v>0</v>
      </c>
      <c r="I252" s="124">
        <v>0</v>
      </c>
      <c r="J252" s="124">
        <v>0</v>
      </c>
      <c r="K252" s="124">
        <v>0</v>
      </c>
      <c r="L252" s="124">
        <v>0</v>
      </c>
      <c r="M252" s="124">
        <v>0</v>
      </c>
      <c r="N252" s="124">
        <v>0</v>
      </c>
      <c r="O252" s="124">
        <v>0</v>
      </c>
      <c r="P252" s="124">
        <v>0</v>
      </c>
      <c r="Q252" s="124">
        <v>0</v>
      </c>
      <c r="R252" s="124">
        <v>0</v>
      </c>
      <c r="S252" s="124">
        <v>0</v>
      </c>
    </row>
    <row r="253" spans="1:19" ht="18.95" hidden="1" customHeight="1" outlineLevel="1" x14ac:dyDescent="0.2">
      <c r="A253" s="77"/>
      <c r="B253" s="12" t="s">
        <v>2</v>
      </c>
      <c r="C253" s="44">
        <f>SUM(E253:S253)</f>
        <v>0</v>
      </c>
      <c r="D253" s="98"/>
      <c r="E253" s="68">
        <f>E251*E252</f>
        <v>0</v>
      </c>
      <c r="F253" s="68">
        <f t="shared" ref="F253" si="258">F251*F252</f>
        <v>0</v>
      </c>
      <c r="G253" s="68">
        <f t="shared" ref="G253" si="259">G251*G252</f>
        <v>0</v>
      </c>
      <c r="H253" s="68">
        <f t="shared" ref="H253" si="260">H251*H252</f>
        <v>0</v>
      </c>
      <c r="I253" s="68">
        <f t="shared" ref="I253" si="261">I251*I252</f>
        <v>0</v>
      </c>
      <c r="J253" s="68">
        <f t="shared" ref="J253" si="262">J251*J252</f>
        <v>0</v>
      </c>
      <c r="K253" s="68">
        <f t="shared" ref="K253" si="263">K251*K252</f>
        <v>0</v>
      </c>
      <c r="L253" s="68">
        <f t="shared" ref="L253" si="264">L251*L252</f>
        <v>0</v>
      </c>
      <c r="M253" s="68">
        <f t="shared" ref="M253" si="265">M251*M252</f>
        <v>0</v>
      </c>
      <c r="N253" s="68">
        <f t="shared" ref="N253" si="266">N251*N252</f>
        <v>0</v>
      </c>
      <c r="O253" s="68">
        <f t="shared" ref="O253" si="267">O251*O252</f>
        <v>0</v>
      </c>
      <c r="P253" s="68">
        <f t="shared" ref="P253" si="268">P251*P252</f>
        <v>0</v>
      </c>
      <c r="Q253" s="68">
        <f t="shared" ref="Q253" si="269">Q251*Q252</f>
        <v>0</v>
      </c>
      <c r="R253" s="68">
        <f t="shared" ref="R253" si="270">R251*R252</f>
        <v>0</v>
      </c>
      <c r="S253" s="68">
        <f t="shared" ref="S253" si="271">S251*S252</f>
        <v>0</v>
      </c>
    </row>
    <row r="254" spans="1:19" ht="18.95" hidden="1" customHeight="1" outlineLevel="1" x14ac:dyDescent="0.2">
      <c r="A254" s="77"/>
      <c r="B254" s="13" t="s">
        <v>3</v>
      </c>
      <c r="C254" s="44">
        <f t="shared" ref="C254:C261" si="272">SUM(E254:S254)</f>
        <v>0</v>
      </c>
      <c r="D254" s="98"/>
      <c r="E254" s="69">
        <v>0</v>
      </c>
      <c r="F254" s="69">
        <v>0</v>
      </c>
      <c r="G254" s="69">
        <v>0</v>
      </c>
      <c r="H254" s="69">
        <v>0</v>
      </c>
      <c r="I254" s="69">
        <v>0</v>
      </c>
      <c r="J254" s="69">
        <v>0</v>
      </c>
      <c r="K254" s="69">
        <v>0</v>
      </c>
      <c r="L254" s="69">
        <v>0</v>
      </c>
      <c r="M254" s="69">
        <v>0</v>
      </c>
      <c r="N254" s="69">
        <v>0</v>
      </c>
      <c r="O254" s="69">
        <v>0</v>
      </c>
      <c r="P254" s="69">
        <v>0</v>
      </c>
      <c r="Q254" s="69">
        <v>0</v>
      </c>
      <c r="R254" s="69">
        <v>0</v>
      </c>
      <c r="S254" s="69">
        <v>0</v>
      </c>
    </row>
    <row r="255" spans="1:19" ht="18.95" hidden="1" customHeight="1" outlineLevel="1" x14ac:dyDescent="0.2">
      <c r="A255" s="77"/>
      <c r="B255" s="12" t="s">
        <v>4</v>
      </c>
      <c r="C255" s="44">
        <f t="shared" si="272"/>
        <v>0</v>
      </c>
      <c r="D255" s="98"/>
      <c r="E255" s="68">
        <v>0</v>
      </c>
      <c r="F255" s="68">
        <v>0</v>
      </c>
      <c r="G255" s="68">
        <v>0</v>
      </c>
      <c r="H255" s="68">
        <v>0</v>
      </c>
      <c r="I255" s="68">
        <v>0</v>
      </c>
      <c r="J255" s="68">
        <v>0</v>
      </c>
      <c r="K255" s="68">
        <v>0</v>
      </c>
      <c r="L255" s="68">
        <v>0</v>
      </c>
      <c r="M255" s="68">
        <v>0</v>
      </c>
      <c r="N255" s="68">
        <v>0</v>
      </c>
      <c r="O255" s="68">
        <v>0</v>
      </c>
      <c r="P255" s="68">
        <v>0</v>
      </c>
      <c r="Q255" s="68">
        <v>0</v>
      </c>
      <c r="R255" s="68">
        <v>0</v>
      </c>
      <c r="S255" s="68">
        <v>0</v>
      </c>
    </row>
    <row r="256" spans="1:19" ht="18.95" hidden="1" customHeight="1" outlineLevel="1" x14ac:dyDescent="0.2">
      <c r="A256" s="77"/>
      <c r="B256" s="14" t="s">
        <v>5</v>
      </c>
      <c r="C256" s="44">
        <f t="shared" si="272"/>
        <v>0</v>
      </c>
      <c r="D256" s="98"/>
      <c r="E256" s="70">
        <v>0</v>
      </c>
      <c r="F256" s="70">
        <v>0</v>
      </c>
      <c r="G256" s="70">
        <v>0</v>
      </c>
      <c r="H256" s="70">
        <v>0</v>
      </c>
      <c r="I256" s="70">
        <v>0</v>
      </c>
      <c r="J256" s="70">
        <v>0</v>
      </c>
      <c r="K256" s="70">
        <v>0</v>
      </c>
      <c r="L256" s="70">
        <v>0</v>
      </c>
      <c r="M256" s="70">
        <v>0</v>
      </c>
      <c r="N256" s="70">
        <v>0</v>
      </c>
      <c r="O256" s="70">
        <v>0</v>
      </c>
      <c r="P256" s="70">
        <v>0</v>
      </c>
      <c r="Q256" s="70">
        <v>0</v>
      </c>
      <c r="R256" s="70">
        <v>0</v>
      </c>
      <c r="S256" s="70">
        <v>0</v>
      </c>
    </row>
    <row r="257" spans="1:19" ht="18.95" hidden="1" customHeight="1" outlineLevel="1" x14ac:dyDescent="0.2">
      <c r="A257" s="77"/>
      <c r="B257" s="12" t="s">
        <v>6</v>
      </c>
      <c r="C257" s="44">
        <f t="shared" si="272"/>
        <v>0</v>
      </c>
      <c r="D257" s="98"/>
      <c r="E257" s="68">
        <v>0</v>
      </c>
      <c r="F257" s="68">
        <v>0</v>
      </c>
      <c r="G257" s="68">
        <v>0</v>
      </c>
      <c r="H257" s="68">
        <v>0</v>
      </c>
      <c r="I257" s="68">
        <v>0</v>
      </c>
      <c r="J257" s="68">
        <v>0</v>
      </c>
      <c r="K257" s="68">
        <v>0</v>
      </c>
      <c r="L257" s="68">
        <v>0</v>
      </c>
      <c r="M257" s="68">
        <v>0</v>
      </c>
      <c r="N257" s="68">
        <v>0</v>
      </c>
      <c r="O257" s="68">
        <v>0</v>
      </c>
      <c r="P257" s="68">
        <v>0</v>
      </c>
      <c r="Q257" s="68">
        <v>0</v>
      </c>
      <c r="R257" s="68">
        <v>0</v>
      </c>
      <c r="S257" s="68">
        <v>0</v>
      </c>
    </row>
    <row r="258" spans="1:19" ht="18.95" hidden="1" customHeight="1" outlineLevel="1" thickBot="1" x14ac:dyDescent="0.25">
      <c r="A258" s="77"/>
      <c r="B258" s="15" t="str">
        <f>ProjectManagementText</f>
        <v>Project management ShippingLab (0%)</v>
      </c>
      <c r="C258" s="44">
        <f t="shared" si="272"/>
        <v>0</v>
      </c>
      <c r="D258" s="98"/>
      <c r="E258" s="28">
        <f t="shared" ref="E258:S258" si="273">IFERROR(ROUND(SUM(E253:E257)*ProjectManagement,0),0)</f>
        <v>0</v>
      </c>
      <c r="F258" s="28">
        <f t="shared" si="273"/>
        <v>0</v>
      </c>
      <c r="G258" s="28">
        <f t="shared" ref="G258:K258" si="274">IFERROR(ROUND(SUM(G253:G257)*ProjectManagement,0),0)</f>
        <v>0</v>
      </c>
      <c r="H258" s="28">
        <f t="shared" si="274"/>
        <v>0</v>
      </c>
      <c r="I258" s="28">
        <f t="shared" si="274"/>
        <v>0</v>
      </c>
      <c r="J258" s="28">
        <f t="shared" si="274"/>
        <v>0</v>
      </c>
      <c r="K258" s="28">
        <f t="shared" si="274"/>
        <v>0</v>
      </c>
      <c r="L258" s="28">
        <f t="shared" si="273"/>
        <v>0</v>
      </c>
      <c r="M258" s="28">
        <f t="shared" si="273"/>
        <v>0</v>
      </c>
      <c r="N258" s="28">
        <f t="shared" si="273"/>
        <v>0</v>
      </c>
      <c r="O258" s="28">
        <f t="shared" si="273"/>
        <v>0</v>
      </c>
      <c r="P258" s="28">
        <f t="shared" si="273"/>
        <v>0</v>
      </c>
      <c r="Q258" s="28">
        <f t="shared" si="273"/>
        <v>0</v>
      </c>
      <c r="R258" s="28">
        <f t="shared" si="273"/>
        <v>0</v>
      </c>
      <c r="S258" s="28">
        <f t="shared" si="273"/>
        <v>0</v>
      </c>
    </row>
    <row r="259" spans="1:19" ht="18.95" hidden="1" customHeight="1" outlineLevel="1" x14ac:dyDescent="0.2">
      <c r="A259" s="77"/>
      <c r="B259" s="26" t="s">
        <v>7</v>
      </c>
      <c r="C259" s="45">
        <f t="shared" si="272"/>
        <v>0</v>
      </c>
      <c r="D259" s="98"/>
      <c r="E259" s="21">
        <f>IFERROR(ROUND((SUM(E253:E256,E258)*E$8)+IF(E$7&lt;1,0,SUM(E253:E256,E258)*(E$7-1)),0),0)</f>
        <v>0</v>
      </c>
      <c r="F259" s="21">
        <f t="shared" ref="F259:S259" si="275">IFERROR(ROUND((SUM(F253:F256,F258)*F$8)+IF(F$7&lt;1,0,SUM(F253:F256,F258)*(F$7-1)),0),0)</f>
        <v>0</v>
      </c>
      <c r="G259" s="21">
        <f t="shared" ref="G259:K259" si="276">IFERROR(ROUND((SUM(G253:G256,G258)*G$8)+IF(G$7&lt;1,0,SUM(G253:G256,G258)*(G$7-1)),0),0)</f>
        <v>0</v>
      </c>
      <c r="H259" s="21">
        <f t="shared" si="276"/>
        <v>0</v>
      </c>
      <c r="I259" s="21">
        <f t="shared" si="276"/>
        <v>0</v>
      </c>
      <c r="J259" s="21">
        <f t="shared" si="276"/>
        <v>0</v>
      </c>
      <c r="K259" s="21">
        <f t="shared" si="276"/>
        <v>0</v>
      </c>
      <c r="L259" s="21">
        <f t="shared" si="275"/>
        <v>0</v>
      </c>
      <c r="M259" s="21">
        <f t="shared" si="275"/>
        <v>0</v>
      </c>
      <c r="N259" s="21">
        <f t="shared" si="275"/>
        <v>0</v>
      </c>
      <c r="O259" s="21">
        <f t="shared" si="275"/>
        <v>0</v>
      </c>
      <c r="P259" s="21">
        <f t="shared" si="275"/>
        <v>0</v>
      </c>
      <c r="Q259" s="21">
        <f t="shared" si="275"/>
        <v>0</v>
      </c>
      <c r="R259" s="21">
        <f t="shared" si="275"/>
        <v>0</v>
      </c>
      <c r="S259" s="21">
        <f t="shared" si="275"/>
        <v>0</v>
      </c>
    </row>
    <row r="260" spans="1:19" ht="18.95" hidden="1" customHeight="1" outlineLevel="1" thickBot="1" x14ac:dyDescent="0.25">
      <c r="A260" s="77"/>
      <c r="B260" s="15" t="s">
        <v>8</v>
      </c>
      <c r="C260" s="46">
        <f t="shared" si="272"/>
        <v>0</v>
      </c>
      <c r="D260" s="98"/>
      <c r="E260" s="27">
        <f>IFERROR(SUM(E253:E258),0)</f>
        <v>0</v>
      </c>
      <c r="F260" s="27">
        <f t="shared" ref="F260:S260" si="277">IFERROR(SUM(F253:F257),0)</f>
        <v>0</v>
      </c>
      <c r="G260" s="27">
        <f t="shared" ref="G260:K260" si="278">IFERROR(SUM(G253:G257),0)</f>
        <v>0</v>
      </c>
      <c r="H260" s="27">
        <f t="shared" si="278"/>
        <v>0</v>
      </c>
      <c r="I260" s="27">
        <f t="shared" si="278"/>
        <v>0</v>
      </c>
      <c r="J260" s="27">
        <f t="shared" si="278"/>
        <v>0</v>
      </c>
      <c r="K260" s="27">
        <f t="shared" si="278"/>
        <v>0</v>
      </c>
      <c r="L260" s="27">
        <f t="shared" si="277"/>
        <v>0</v>
      </c>
      <c r="M260" s="27">
        <f t="shared" si="277"/>
        <v>0</v>
      </c>
      <c r="N260" s="27">
        <f t="shared" si="277"/>
        <v>0</v>
      </c>
      <c r="O260" s="27">
        <f t="shared" si="277"/>
        <v>0</v>
      </c>
      <c r="P260" s="27">
        <f t="shared" si="277"/>
        <v>0</v>
      </c>
      <c r="Q260" s="27">
        <f t="shared" si="277"/>
        <v>0</v>
      </c>
      <c r="R260" s="27">
        <f t="shared" si="277"/>
        <v>0</v>
      </c>
      <c r="S260" s="27">
        <f t="shared" si="277"/>
        <v>0</v>
      </c>
    </row>
    <row r="261" spans="1:19" ht="18.95" hidden="1" customHeight="1" outlineLevel="1" thickBot="1" x14ac:dyDescent="0.25">
      <c r="A261" s="77"/>
      <c r="B261" s="47" t="s">
        <v>9</v>
      </c>
      <c r="C261" s="48">
        <f t="shared" si="272"/>
        <v>0</v>
      </c>
      <c r="D261" s="99"/>
      <c r="E261" s="48">
        <f>IFERROR(SUM(E253:E259),0)</f>
        <v>0</v>
      </c>
      <c r="F261" s="48">
        <f t="shared" ref="F261:S261" si="279">IFERROR(SUM(F253:F259),0)</f>
        <v>0</v>
      </c>
      <c r="G261" s="48">
        <f t="shared" ref="G261:K261" si="280">IFERROR(SUM(G253:G259),0)</f>
        <v>0</v>
      </c>
      <c r="H261" s="48">
        <f t="shared" si="280"/>
        <v>0</v>
      </c>
      <c r="I261" s="48">
        <f t="shared" si="280"/>
        <v>0</v>
      </c>
      <c r="J261" s="48">
        <f t="shared" si="280"/>
        <v>0</v>
      </c>
      <c r="K261" s="48">
        <f t="shared" si="280"/>
        <v>0</v>
      </c>
      <c r="L261" s="48">
        <f t="shared" si="279"/>
        <v>0</v>
      </c>
      <c r="M261" s="48">
        <f t="shared" si="279"/>
        <v>0</v>
      </c>
      <c r="N261" s="48">
        <f t="shared" si="279"/>
        <v>0</v>
      </c>
      <c r="O261" s="48">
        <f t="shared" si="279"/>
        <v>0</v>
      </c>
      <c r="P261" s="48">
        <f t="shared" si="279"/>
        <v>0</v>
      </c>
      <c r="Q261" s="48">
        <f t="shared" si="279"/>
        <v>0</v>
      </c>
      <c r="R261" s="48">
        <f t="shared" si="279"/>
        <v>0</v>
      </c>
      <c r="S261" s="49">
        <f t="shared" si="279"/>
        <v>0</v>
      </c>
    </row>
    <row r="262" spans="1:19" s="110" customFormat="1" ht="13.5" customHeight="1" collapsed="1" x14ac:dyDescent="0.25">
      <c r="A262" s="91" t="s">
        <v>76</v>
      </c>
      <c r="B262" s="111"/>
      <c r="C262" s="84" t="s">
        <v>69</v>
      </c>
      <c r="D262" s="84"/>
      <c r="E262" s="94">
        <f t="shared" ref="E262:S262" si="281">IFERROR(IF(ISNUMBER(SEARCH("industrial",$C247)),E$9*E261,E$10*E261),0)</f>
        <v>0</v>
      </c>
      <c r="F262" s="94">
        <f t="shared" si="281"/>
        <v>0</v>
      </c>
      <c r="G262" s="94">
        <f t="shared" ref="G262:K262" si="282">IFERROR(IF(ISNUMBER(SEARCH("industrial",$C247)),G$9*G261,G$10*G261),0)</f>
        <v>0</v>
      </c>
      <c r="H262" s="94">
        <f t="shared" si="282"/>
        <v>0</v>
      </c>
      <c r="I262" s="94">
        <f t="shared" si="282"/>
        <v>0</v>
      </c>
      <c r="J262" s="94">
        <f t="shared" si="282"/>
        <v>0</v>
      </c>
      <c r="K262" s="94">
        <f t="shared" si="282"/>
        <v>0</v>
      </c>
      <c r="L262" s="94">
        <f t="shared" si="281"/>
        <v>0</v>
      </c>
      <c r="M262" s="94">
        <f t="shared" si="281"/>
        <v>0</v>
      </c>
      <c r="N262" s="94">
        <f t="shared" si="281"/>
        <v>0</v>
      </c>
      <c r="O262" s="94">
        <f t="shared" si="281"/>
        <v>0</v>
      </c>
      <c r="P262" s="94">
        <f t="shared" si="281"/>
        <v>0</v>
      </c>
      <c r="Q262" s="94">
        <f t="shared" si="281"/>
        <v>0</v>
      </c>
      <c r="R262" s="94">
        <f t="shared" si="281"/>
        <v>0</v>
      </c>
      <c r="S262" s="94">
        <f t="shared" si="281"/>
        <v>0</v>
      </c>
    </row>
    <row r="263" spans="1:19" s="86" customFormat="1" ht="18" customHeight="1" x14ac:dyDescent="0.25">
      <c r="A263" s="77"/>
      <c r="B263" s="75"/>
      <c r="C263" s="75"/>
      <c r="D263" s="75"/>
      <c r="E263" s="76"/>
      <c r="F263" s="76"/>
      <c r="G263" s="76"/>
      <c r="H263" s="76"/>
      <c r="I263" s="76"/>
      <c r="J263" s="76"/>
      <c r="K263" s="76"/>
      <c r="L263" s="76"/>
      <c r="M263" s="76"/>
      <c r="N263" s="76"/>
      <c r="O263" s="76"/>
      <c r="P263" s="76"/>
      <c r="Q263" s="76"/>
      <c r="R263" s="76"/>
      <c r="S263" s="76"/>
    </row>
    <row r="264" spans="1:19" s="23" customFormat="1" ht="21.95" customHeight="1" x14ac:dyDescent="0.2">
      <c r="A264" s="134">
        <v>11</v>
      </c>
      <c r="B264" s="3" t="str">
        <f>IF(LEFT(C266,1)="(","WP"&amp;A264&amp;" - Work Package Budget","WP"&amp;A264&amp;" - "&amp;C266)</f>
        <v>WP11 - Work Package Budget</v>
      </c>
      <c r="C264" s="3"/>
      <c r="D264" s="10"/>
      <c r="E264" s="10"/>
      <c r="F264" s="10"/>
      <c r="G264" s="10"/>
      <c r="H264" s="10"/>
      <c r="I264" s="10"/>
      <c r="J264" s="10"/>
      <c r="K264" s="10"/>
      <c r="L264" s="10"/>
      <c r="M264" s="10"/>
      <c r="N264" s="10"/>
      <c r="O264" s="10"/>
      <c r="P264" s="10"/>
      <c r="Q264" s="10"/>
      <c r="R264" s="10"/>
      <c r="S264" s="10"/>
    </row>
    <row r="265" spans="1:19" s="86" customFormat="1" ht="18" hidden="1" outlineLevel="1" x14ac:dyDescent="0.25">
      <c r="A265" s="77"/>
      <c r="B265" s="75"/>
      <c r="C265" s="75"/>
      <c r="D265" s="75"/>
      <c r="E265" s="76"/>
      <c r="F265" s="76"/>
      <c r="G265" s="76"/>
      <c r="H265" s="76"/>
      <c r="I265" s="76"/>
      <c r="J265" s="76"/>
      <c r="K265" s="76"/>
      <c r="L265" s="76"/>
      <c r="M265" s="76"/>
      <c r="N265" s="76"/>
      <c r="O265" s="76"/>
      <c r="P265" s="76"/>
      <c r="Q265" s="76"/>
      <c r="R265" s="76"/>
      <c r="S265" s="76"/>
    </row>
    <row r="266" spans="1:19" s="23" customFormat="1" hidden="1" outlineLevel="1" x14ac:dyDescent="0.2">
      <c r="A266" s="92"/>
      <c r="B266" s="4" t="s">
        <v>32</v>
      </c>
      <c r="C266" s="135" t="str">
        <f>"(write a descriptive name for WP"&amp;A264&amp;")"</f>
        <v>(write a descriptive name for WP11)</v>
      </c>
      <c r="D266" s="137"/>
      <c r="E266" s="138"/>
      <c r="F266" s="76"/>
      <c r="G266" s="76"/>
      <c r="H266" s="76"/>
      <c r="I266" s="76"/>
      <c r="J266" s="76"/>
      <c r="K266" s="76"/>
      <c r="L266" s="76"/>
      <c r="M266" s="76"/>
      <c r="N266" s="76"/>
      <c r="O266" s="76"/>
      <c r="P266" s="76"/>
      <c r="Q266" s="76"/>
      <c r="R266" s="76"/>
      <c r="S266" s="76"/>
    </row>
    <row r="267" spans="1:19" s="23" customFormat="1" ht="15" hidden="1" outlineLevel="1" x14ac:dyDescent="0.2">
      <c r="A267" s="77"/>
      <c r="B267" s="4" t="s">
        <v>50</v>
      </c>
      <c r="C267" s="120" t="s">
        <v>51</v>
      </c>
      <c r="D267" s="135"/>
      <c r="E267" s="136" t="s">
        <v>49</v>
      </c>
      <c r="F267" s="76"/>
      <c r="G267" s="76"/>
      <c r="H267" s="76"/>
      <c r="I267" s="76"/>
      <c r="J267" s="76"/>
      <c r="K267" s="76"/>
      <c r="L267" s="76"/>
      <c r="M267" s="76"/>
      <c r="N267" s="76"/>
      <c r="O267" s="76"/>
      <c r="P267" s="76"/>
      <c r="Q267" s="76"/>
      <c r="R267" s="76"/>
      <c r="S267" s="76"/>
    </row>
    <row r="268" spans="1:19" s="23" customFormat="1" hidden="1" outlineLevel="1" x14ac:dyDescent="0.2">
      <c r="A268" s="77"/>
      <c r="B268" s="4" t="s">
        <v>48</v>
      </c>
      <c r="C268" s="135" t="s">
        <v>47</v>
      </c>
      <c r="D268" s="137"/>
      <c r="E268" s="138"/>
      <c r="F268" s="76"/>
      <c r="G268" s="76"/>
      <c r="H268" s="76"/>
      <c r="I268" s="76"/>
      <c r="J268" s="76"/>
      <c r="K268" s="76"/>
      <c r="L268" s="76"/>
      <c r="M268" s="76"/>
      <c r="N268" s="76"/>
      <c r="O268" s="76"/>
      <c r="P268" s="76"/>
      <c r="Q268" s="76"/>
      <c r="R268" s="76"/>
      <c r="S268" s="76"/>
    </row>
    <row r="269" spans="1:19" s="23" customFormat="1" hidden="1" outlineLevel="1" x14ac:dyDescent="0.2">
      <c r="A269" s="77"/>
      <c r="B269" s="11" t="s">
        <v>30</v>
      </c>
      <c r="C269" s="135" t="s">
        <v>24</v>
      </c>
      <c r="D269" s="137"/>
      <c r="E269" s="138"/>
      <c r="F269" s="76"/>
      <c r="G269" s="76"/>
      <c r="H269" s="76"/>
      <c r="I269" s="76"/>
      <c r="J269" s="76"/>
      <c r="K269" s="76"/>
      <c r="L269" s="76"/>
      <c r="M269" s="76"/>
      <c r="N269" s="76"/>
      <c r="O269" s="76"/>
      <c r="P269" s="76"/>
      <c r="Q269" s="76"/>
      <c r="R269" s="76"/>
      <c r="S269" s="76"/>
    </row>
    <row r="270" spans="1:19" s="86" customFormat="1" ht="18" hidden="1" outlineLevel="1" x14ac:dyDescent="0.25">
      <c r="A270" s="77"/>
      <c r="B270" s="78"/>
      <c r="C270" s="78"/>
      <c r="D270" s="78"/>
      <c r="E270" s="76"/>
      <c r="F270" s="76"/>
      <c r="G270" s="76"/>
      <c r="H270" s="76"/>
      <c r="I270" s="76"/>
      <c r="J270" s="76"/>
      <c r="K270" s="76"/>
      <c r="L270" s="76"/>
      <c r="M270" s="76"/>
      <c r="N270" s="76"/>
      <c r="O270" s="76"/>
      <c r="P270" s="76"/>
      <c r="Q270" s="76"/>
      <c r="R270" s="76"/>
      <c r="S270" s="76"/>
    </row>
    <row r="271" spans="1:19" ht="27.75" hidden="1" customHeight="1" outlineLevel="1" x14ac:dyDescent="0.2">
      <c r="A271" s="87"/>
      <c r="B271" s="16" t="s">
        <v>29</v>
      </c>
      <c r="C271" s="43" t="str">
        <f>"Total WP"&amp;A264</f>
        <v>Total WP11</v>
      </c>
      <c r="D271" s="95"/>
      <c r="E271" s="22" t="str">
        <f t="shared" ref="E271:S271" si="283">IF(LEFT(E$3,1)="(","",E$3)</f>
        <v/>
      </c>
      <c r="F271" s="22" t="str">
        <f t="shared" si="283"/>
        <v/>
      </c>
      <c r="G271" s="22" t="str">
        <f t="shared" si="283"/>
        <v/>
      </c>
      <c r="H271" s="22" t="str">
        <f t="shared" si="283"/>
        <v/>
      </c>
      <c r="I271" s="22" t="str">
        <f t="shared" si="283"/>
        <v/>
      </c>
      <c r="J271" s="22" t="str">
        <f t="shared" si="283"/>
        <v/>
      </c>
      <c r="K271" s="22" t="str">
        <f t="shared" si="283"/>
        <v/>
      </c>
      <c r="L271" s="22" t="str">
        <f t="shared" si="283"/>
        <v/>
      </c>
      <c r="M271" s="22" t="str">
        <f t="shared" si="283"/>
        <v/>
      </c>
      <c r="N271" s="22" t="str">
        <f t="shared" si="283"/>
        <v/>
      </c>
      <c r="O271" s="22" t="str">
        <f t="shared" si="283"/>
        <v/>
      </c>
      <c r="P271" s="22" t="str">
        <f t="shared" si="283"/>
        <v/>
      </c>
      <c r="Q271" s="22" t="str">
        <f t="shared" si="283"/>
        <v/>
      </c>
      <c r="R271" s="22" t="str">
        <f t="shared" si="283"/>
        <v/>
      </c>
      <c r="S271" s="22" t="str">
        <f t="shared" si="283"/>
        <v/>
      </c>
    </row>
    <row r="272" spans="1:19" s="128" customFormat="1" ht="15" hidden="1" customHeight="1" outlineLevel="1" x14ac:dyDescent="0.25">
      <c r="A272" s="125"/>
      <c r="B272" s="126"/>
      <c r="C272" s="127" t="s">
        <v>122</v>
      </c>
      <c r="D272" s="122"/>
      <c r="E272" s="131"/>
      <c r="F272" s="131"/>
      <c r="G272" s="131"/>
      <c r="H272" s="131"/>
      <c r="I272" s="131"/>
      <c r="J272" s="131"/>
      <c r="K272" s="131"/>
      <c r="L272" s="131"/>
      <c r="M272" s="131"/>
      <c r="N272" s="131"/>
      <c r="O272" s="131"/>
      <c r="P272" s="131"/>
      <c r="Q272" s="131"/>
      <c r="R272" s="131"/>
      <c r="S272" s="131"/>
    </row>
    <row r="273" spans="1:19" s="128" customFormat="1" ht="15" hidden="1" customHeight="1" outlineLevel="1" x14ac:dyDescent="0.25">
      <c r="A273" s="125"/>
      <c r="B273" s="129"/>
      <c r="C273" s="130" t="s">
        <v>121</v>
      </c>
      <c r="D273" s="122"/>
      <c r="E273" s="124">
        <v>0</v>
      </c>
      <c r="F273" s="124">
        <v>0</v>
      </c>
      <c r="G273" s="124">
        <v>0</v>
      </c>
      <c r="H273" s="124">
        <v>0</v>
      </c>
      <c r="I273" s="124">
        <v>0</v>
      </c>
      <c r="J273" s="124">
        <v>0</v>
      </c>
      <c r="K273" s="124">
        <v>0</v>
      </c>
      <c r="L273" s="124">
        <v>0</v>
      </c>
      <c r="M273" s="124">
        <v>0</v>
      </c>
      <c r="N273" s="124">
        <v>0</v>
      </c>
      <c r="O273" s="124">
        <v>0</v>
      </c>
      <c r="P273" s="124">
        <v>0</v>
      </c>
      <c r="Q273" s="124">
        <v>0</v>
      </c>
      <c r="R273" s="124">
        <v>0</v>
      </c>
      <c r="S273" s="124">
        <v>0</v>
      </c>
    </row>
    <row r="274" spans="1:19" ht="18.95" hidden="1" customHeight="1" outlineLevel="1" x14ac:dyDescent="0.2">
      <c r="A274" s="77"/>
      <c r="B274" s="12" t="s">
        <v>2</v>
      </c>
      <c r="C274" s="44">
        <f>SUM(E274:S274)</f>
        <v>0</v>
      </c>
      <c r="D274" s="98"/>
      <c r="E274" s="68">
        <f>E272*E273</f>
        <v>0</v>
      </c>
      <c r="F274" s="68">
        <f t="shared" ref="F274:S274" si="284">F272*F273</f>
        <v>0</v>
      </c>
      <c r="G274" s="68">
        <f t="shared" si="284"/>
        <v>0</v>
      </c>
      <c r="H274" s="68">
        <f t="shared" si="284"/>
        <v>0</v>
      </c>
      <c r="I274" s="68">
        <f t="shared" si="284"/>
        <v>0</v>
      </c>
      <c r="J274" s="68">
        <f t="shared" si="284"/>
        <v>0</v>
      </c>
      <c r="K274" s="68">
        <f t="shared" si="284"/>
        <v>0</v>
      </c>
      <c r="L274" s="68">
        <f t="shared" si="284"/>
        <v>0</v>
      </c>
      <c r="M274" s="68">
        <f t="shared" si="284"/>
        <v>0</v>
      </c>
      <c r="N274" s="68">
        <f t="shared" si="284"/>
        <v>0</v>
      </c>
      <c r="O274" s="68">
        <f t="shared" si="284"/>
        <v>0</v>
      </c>
      <c r="P274" s="68">
        <f t="shared" si="284"/>
        <v>0</v>
      </c>
      <c r="Q274" s="68">
        <f t="shared" si="284"/>
        <v>0</v>
      </c>
      <c r="R274" s="68">
        <f t="shared" si="284"/>
        <v>0</v>
      </c>
      <c r="S274" s="68">
        <f t="shared" si="284"/>
        <v>0</v>
      </c>
    </row>
    <row r="275" spans="1:19" ht="18.95" hidden="1" customHeight="1" outlineLevel="1" x14ac:dyDescent="0.2">
      <c r="A275" s="77"/>
      <c r="B275" s="13" t="s">
        <v>3</v>
      </c>
      <c r="C275" s="44">
        <f t="shared" ref="C275:C282" si="285">SUM(E275:S275)</f>
        <v>0</v>
      </c>
      <c r="D275" s="98"/>
      <c r="E275" s="69">
        <v>0</v>
      </c>
      <c r="F275" s="69">
        <v>0</v>
      </c>
      <c r="G275" s="69">
        <v>0</v>
      </c>
      <c r="H275" s="69">
        <v>0</v>
      </c>
      <c r="I275" s="69">
        <v>0</v>
      </c>
      <c r="J275" s="69">
        <v>0</v>
      </c>
      <c r="K275" s="69">
        <v>0</v>
      </c>
      <c r="L275" s="69">
        <v>0</v>
      </c>
      <c r="M275" s="69">
        <v>0</v>
      </c>
      <c r="N275" s="69">
        <v>0</v>
      </c>
      <c r="O275" s="69">
        <v>0</v>
      </c>
      <c r="P275" s="69">
        <v>0</v>
      </c>
      <c r="Q275" s="69">
        <v>0</v>
      </c>
      <c r="R275" s="69">
        <v>0</v>
      </c>
      <c r="S275" s="69">
        <v>0</v>
      </c>
    </row>
    <row r="276" spans="1:19" ht="18.95" hidden="1" customHeight="1" outlineLevel="1" x14ac:dyDescent="0.2">
      <c r="A276" s="77"/>
      <c r="B276" s="12" t="s">
        <v>4</v>
      </c>
      <c r="C276" s="44">
        <f t="shared" si="285"/>
        <v>0</v>
      </c>
      <c r="D276" s="98"/>
      <c r="E276" s="68">
        <v>0</v>
      </c>
      <c r="F276" s="68">
        <v>0</v>
      </c>
      <c r="G276" s="68">
        <v>0</v>
      </c>
      <c r="H276" s="68">
        <v>0</v>
      </c>
      <c r="I276" s="68">
        <v>0</v>
      </c>
      <c r="J276" s="68">
        <v>0</v>
      </c>
      <c r="K276" s="68">
        <v>0</v>
      </c>
      <c r="L276" s="68">
        <v>0</v>
      </c>
      <c r="M276" s="68">
        <v>0</v>
      </c>
      <c r="N276" s="68">
        <v>0</v>
      </c>
      <c r="O276" s="68">
        <v>0</v>
      </c>
      <c r="P276" s="68">
        <v>0</v>
      </c>
      <c r="Q276" s="68">
        <v>0</v>
      </c>
      <c r="R276" s="68">
        <v>0</v>
      </c>
      <c r="S276" s="68">
        <v>0</v>
      </c>
    </row>
    <row r="277" spans="1:19" ht="18.95" hidden="1" customHeight="1" outlineLevel="1" x14ac:dyDescent="0.2">
      <c r="A277" s="77"/>
      <c r="B277" s="14" t="s">
        <v>5</v>
      </c>
      <c r="C277" s="44">
        <f t="shared" si="285"/>
        <v>0</v>
      </c>
      <c r="D277" s="98"/>
      <c r="E277" s="70">
        <v>0</v>
      </c>
      <c r="F277" s="70">
        <v>0</v>
      </c>
      <c r="G277" s="70">
        <v>0</v>
      </c>
      <c r="H277" s="70">
        <v>0</v>
      </c>
      <c r="I277" s="70">
        <v>0</v>
      </c>
      <c r="J277" s="70">
        <v>0</v>
      </c>
      <c r="K277" s="70">
        <v>0</v>
      </c>
      <c r="L277" s="70">
        <v>0</v>
      </c>
      <c r="M277" s="70">
        <v>0</v>
      </c>
      <c r="N277" s="70">
        <v>0</v>
      </c>
      <c r="O277" s="70">
        <v>0</v>
      </c>
      <c r="P277" s="70">
        <v>0</v>
      </c>
      <c r="Q277" s="70">
        <v>0</v>
      </c>
      <c r="R277" s="70">
        <v>0</v>
      </c>
      <c r="S277" s="70">
        <v>0</v>
      </c>
    </row>
    <row r="278" spans="1:19" ht="18.95" hidden="1" customHeight="1" outlineLevel="1" x14ac:dyDescent="0.2">
      <c r="A278" s="77"/>
      <c r="B278" s="12" t="s">
        <v>6</v>
      </c>
      <c r="C278" s="44">
        <f t="shared" si="285"/>
        <v>0</v>
      </c>
      <c r="D278" s="98"/>
      <c r="E278" s="68">
        <v>0</v>
      </c>
      <c r="F278" s="68">
        <v>0</v>
      </c>
      <c r="G278" s="68">
        <v>0</v>
      </c>
      <c r="H278" s="68">
        <v>0</v>
      </c>
      <c r="I278" s="68">
        <v>0</v>
      </c>
      <c r="J278" s="68">
        <v>0</v>
      </c>
      <c r="K278" s="68">
        <v>0</v>
      </c>
      <c r="L278" s="68">
        <v>0</v>
      </c>
      <c r="M278" s="68">
        <v>0</v>
      </c>
      <c r="N278" s="68">
        <v>0</v>
      </c>
      <c r="O278" s="68">
        <v>0</v>
      </c>
      <c r="P278" s="68">
        <v>0</v>
      </c>
      <c r="Q278" s="68">
        <v>0</v>
      </c>
      <c r="R278" s="68">
        <v>0</v>
      </c>
      <c r="S278" s="68">
        <v>0</v>
      </c>
    </row>
    <row r="279" spans="1:19" ht="18.95" hidden="1" customHeight="1" outlineLevel="1" thickBot="1" x14ac:dyDescent="0.25">
      <c r="A279" s="77"/>
      <c r="B279" s="15" t="str">
        <f>ProjectManagementText</f>
        <v>Project management ShippingLab (0%)</v>
      </c>
      <c r="C279" s="44">
        <f t="shared" si="285"/>
        <v>0</v>
      </c>
      <c r="D279" s="98"/>
      <c r="E279" s="28">
        <f t="shared" ref="E279:F279" si="286">IFERROR(ROUND(SUM(E274:E278)*ProjectManagement,0),0)</f>
        <v>0</v>
      </c>
      <c r="F279" s="28">
        <f t="shared" si="286"/>
        <v>0</v>
      </c>
      <c r="G279" s="28">
        <f t="shared" ref="G279:K279" si="287">IFERROR(ROUND(SUM(G274:G278)*ProjectManagement,0),0)</f>
        <v>0</v>
      </c>
      <c r="H279" s="28">
        <f t="shared" si="287"/>
        <v>0</v>
      </c>
      <c r="I279" s="28">
        <f t="shared" si="287"/>
        <v>0</v>
      </c>
      <c r="J279" s="28">
        <f t="shared" si="287"/>
        <v>0</v>
      </c>
      <c r="K279" s="28">
        <f t="shared" si="287"/>
        <v>0</v>
      </c>
      <c r="L279" s="28">
        <f t="shared" ref="L279:S279" si="288">IFERROR(ROUND(SUM(L274:L278)*ProjectManagement,0),0)</f>
        <v>0</v>
      </c>
      <c r="M279" s="28">
        <f t="shared" si="288"/>
        <v>0</v>
      </c>
      <c r="N279" s="28">
        <f t="shared" si="288"/>
        <v>0</v>
      </c>
      <c r="O279" s="28">
        <f t="shared" si="288"/>
        <v>0</v>
      </c>
      <c r="P279" s="28">
        <f t="shared" si="288"/>
        <v>0</v>
      </c>
      <c r="Q279" s="28">
        <f t="shared" si="288"/>
        <v>0</v>
      </c>
      <c r="R279" s="28">
        <f t="shared" si="288"/>
        <v>0</v>
      </c>
      <c r="S279" s="28">
        <f t="shared" si="288"/>
        <v>0</v>
      </c>
    </row>
    <row r="280" spans="1:19" ht="18.95" hidden="1" customHeight="1" outlineLevel="1" x14ac:dyDescent="0.2">
      <c r="A280" s="77"/>
      <c r="B280" s="26" t="s">
        <v>7</v>
      </c>
      <c r="C280" s="45">
        <f t="shared" si="285"/>
        <v>0</v>
      </c>
      <c r="D280" s="98"/>
      <c r="E280" s="21">
        <f>IFERROR(ROUND((SUM(E274:E277,E279)*E$8)+IF(E$7&lt;1,0,SUM(E274:E277,E279)*(E$7-1)),0),0)</f>
        <v>0</v>
      </c>
      <c r="F280" s="21">
        <f t="shared" ref="F280:S280" si="289">IFERROR(ROUND((SUM(F274:F277,F279)*F$8)+IF(F$7&lt;1,0,SUM(F274:F277,F279)*(F$7-1)),0),0)</f>
        <v>0</v>
      </c>
      <c r="G280" s="21">
        <f t="shared" si="289"/>
        <v>0</v>
      </c>
      <c r="H280" s="21">
        <f t="shared" si="289"/>
        <v>0</v>
      </c>
      <c r="I280" s="21">
        <f t="shared" si="289"/>
        <v>0</v>
      </c>
      <c r="J280" s="21">
        <f t="shared" si="289"/>
        <v>0</v>
      </c>
      <c r="K280" s="21">
        <f t="shared" si="289"/>
        <v>0</v>
      </c>
      <c r="L280" s="21">
        <f t="shared" si="289"/>
        <v>0</v>
      </c>
      <c r="M280" s="21">
        <f t="shared" si="289"/>
        <v>0</v>
      </c>
      <c r="N280" s="21">
        <f t="shared" si="289"/>
        <v>0</v>
      </c>
      <c r="O280" s="21">
        <f t="shared" si="289"/>
        <v>0</v>
      </c>
      <c r="P280" s="21">
        <f t="shared" si="289"/>
        <v>0</v>
      </c>
      <c r="Q280" s="21">
        <f t="shared" si="289"/>
        <v>0</v>
      </c>
      <c r="R280" s="21">
        <f t="shared" si="289"/>
        <v>0</v>
      </c>
      <c r="S280" s="21">
        <f t="shared" si="289"/>
        <v>0</v>
      </c>
    </row>
    <row r="281" spans="1:19" ht="18.95" hidden="1" customHeight="1" outlineLevel="1" thickBot="1" x14ac:dyDescent="0.25">
      <c r="A281" s="77"/>
      <c r="B281" s="15" t="s">
        <v>8</v>
      </c>
      <c r="C281" s="46">
        <f t="shared" si="285"/>
        <v>0</v>
      </c>
      <c r="D281" s="98"/>
      <c r="E281" s="27">
        <f>IFERROR(SUM(E274:E279),0)</f>
        <v>0</v>
      </c>
      <c r="F281" s="27">
        <f t="shared" ref="F281:S281" si="290">IFERROR(SUM(F274:F278),0)</f>
        <v>0</v>
      </c>
      <c r="G281" s="27">
        <f t="shared" si="290"/>
        <v>0</v>
      </c>
      <c r="H281" s="27">
        <f t="shared" si="290"/>
        <v>0</v>
      </c>
      <c r="I281" s="27">
        <f t="shared" si="290"/>
        <v>0</v>
      </c>
      <c r="J281" s="27">
        <f t="shared" si="290"/>
        <v>0</v>
      </c>
      <c r="K281" s="27">
        <f t="shared" si="290"/>
        <v>0</v>
      </c>
      <c r="L281" s="27">
        <f t="shared" si="290"/>
        <v>0</v>
      </c>
      <c r="M281" s="27">
        <f t="shared" si="290"/>
        <v>0</v>
      </c>
      <c r="N281" s="27">
        <f t="shared" si="290"/>
        <v>0</v>
      </c>
      <c r="O281" s="27">
        <f t="shared" si="290"/>
        <v>0</v>
      </c>
      <c r="P281" s="27">
        <f t="shared" si="290"/>
        <v>0</v>
      </c>
      <c r="Q281" s="27">
        <f t="shared" si="290"/>
        <v>0</v>
      </c>
      <c r="R281" s="27">
        <f t="shared" si="290"/>
        <v>0</v>
      </c>
      <c r="S281" s="27">
        <f t="shared" si="290"/>
        <v>0</v>
      </c>
    </row>
    <row r="282" spans="1:19" ht="18.95" hidden="1" customHeight="1" outlineLevel="1" thickBot="1" x14ac:dyDescent="0.25">
      <c r="A282" s="77"/>
      <c r="B282" s="47" t="s">
        <v>9</v>
      </c>
      <c r="C282" s="48">
        <f t="shared" si="285"/>
        <v>0</v>
      </c>
      <c r="D282" s="99"/>
      <c r="E282" s="48">
        <f>IFERROR(SUM(E274:E280),0)</f>
        <v>0</v>
      </c>
      <c r="F282" s="48">
        <f t="shared" ref="F282:S282" si="291">IFERROR(SUM(F274:F280),0)</f>
        <v>0</v>
      </c>
      <c r="G282" s="48">
        <f t="shared" si="291"/>
        <v>0</v>
      </c>
      <c r="H282" s="48">
        <f t="shared" si="291"/>
        <v>0</v>
      </c>
      <c r="I282" s="48">
        <f t="shared" si="291"/>
        <v>0</v>
      </c>
      <c r="J282" s="48">
        <f t="shared" si="291"/>
        <v>0</v>
      </c>
      <c r="K282" s="48">
        <f t="shared" si="291"/>
        <v>0</v>
      </c>
      <c r="L282" s="48">
        <f t="shared" si="291"/>
        <v>0</v>
      </c>
      <c r="M282" s="48">
        <f t="shared" si="291"/>
        <v>0</v>
      </c>
      <c r="N282" s="48">
        <f t="shared" si="291"/>
        <v>0</v>
      </c>
      <c r="O282" s="48">
        <f t="shared" si="291"/>
        <v>0</v>
      </c>
      <c r="P282" s="48">
        <f t="shared" si="291"/>
        <v>0</v>
      </c>
      <c r="Q282" s="48">
        <f t="shared" si="291"/>
        <v>0</v>
      </c>
      <c r="R282" s="48">
        <f t="shared" si="291"/>
        <v>0</v>
      </c>
      <c r="S282" s="49">
        <f t="shared" si="291"/>
        <v>0</v>
      </c>
    </row>
    <row r="283" spans="1:19" s="110" customFormat="1" ht="13.5" customHeight="1" collapsed="1" x14ac:dyDescent="0.25">
      <c r="A283" s="91" t="s">
        <v>76</v>
      </c>
      <c r="B283" s="111"/>
      <c r="C283" s="84" t="s">
        <v>69</v>
      </c>
      <c r="D283" s="84"/>
      <c r="E283" s="94">
        <f t="shared" ref="E283:S283" si="292">IFERROR(IF(ISNUMBER(SEARCH("industrial",$C268)),E$9*E282,E$10*E282),0)</f>
        <v>0</v>
      </c>
      <c r="F283" s="94">
        <f t="shared" si="292"/>
        <v>0</v>
      </c>
      <c r="G283" s="94">
        <f t="shared" si="292"/>
        <v>0</v>
      </c>
      <c r="H283" s="94">
        <f t="shared" si="292"/>
        <v>0</v>
      </c>
      <c r="I283" s="94">
        <f t="shared" si="292"/>
        <v>0</v>
      </c>
      <c r="J283" s="94">
        <f t="shared" si="292"/>
        <v>0</v>
      </c>
      <c r="K283" s="94">
        <f t="shared" si="292"/>
        <v>0</v>
      </c>
      <c r="L283" s="94">
        <f t="shared" si="292"/>
        <v>0</v>
      </c>
      <c r="M283" s="94">
        <f t="shared" si="292"/>
        <v>0</v>
      </c>
      <c r="N283" s="94">
        <f t="shared" si="292"/>
        <v>0</v>
      </c>
      <c r="O283" s="94">
        <f t="shared" si="292"/>
        <v>0</v>
      </c>
      <c r="P283" s="94">
        <f t="shared" si="292"/>
        <v>0</v>
      </c>
      <c r="Q283" s="94">
        <f t="shared" si="292"/>
        <v>0</v>
      </c>
      <c r="R283" s="94">
        <f t="shared" si="292"/>
        <v>0</v>
      </c>
      <c r="S283" s="94">
        <f t="shared" si="292"/>
        <v>0</v>
      </c>
    </row>
    <row r="284" spans="1:19" s="86" customFormat="1" ht="18" customHeight="1" x14ac:dyDescent="0.25">
      <c r="A284" s="77"/>
      <c r="B284" s="75"/>
      <c r="C284" s="75"/>
      <c r="D284" s="75"/>
      <c r="E284" s="76"/>
      <c r="F284" s="76"/>
      <c r="G284" s="76"/>
      <c r="H284" s="76"/>
      <c r="I284" s="76"/>
      <c r="J284" s="76"/>
      <c r="K284" s="76"/>
      <c r="L284" s="76"/>
      <c r="M284" s="76"/>
      <c r="N284" s="76"/>
      <c r="O284" s="76"/>
      <c r="P284" s="76"/>
      <c r="Q284" s="76"/>
      <c r="R284" s="76"/>
      <c r="S284" s="76"/>
    </row>
    <row r="285" spans="1:19" s="23" customFormat="1" ht="21.95" customHeight="1" x14ac:dyDescent="0.2">
      <c r="A285" s="134">
        <v>12</v>
      </c>
      <c r="B285" s="3" t="str">
        <f>IF(LEFT(C287,1)="(","WP"&amp;A285&amp;" - Work Package Budget","WP"&amp;A285&amp;" - "&amp;C287)</f>
        <v>WP12 - Work Package Budget</v>
      </c>
      <c r="C285" s="3"/>
      <c r="D285" s="10"/>
      <c r="E285" s="10"/>
      <c r="F285" s="10"/>
      <c r="G285" s="10"/>
      <c r="H285" s="10"/>
      <c r="I285" s="10"/>
      <c r="J285" s="10"/>
      <c r="K285" s="10"/>
      <c r="L285" s="10"/>
      <c r="M285" s="10"/>
      <c r="N285" s="10"/>
      <c r="O285" s="10"/>
      <c r="P285" s="10"/>
      <c r="Q285" s="10"/>
      <c r="R285" s="10"/>
      <c r="S285" s="10"/>
    </row>
    <row r="286" spans="1:19" s="86" customFormat="1" ht="18" hidden="1" outlineLevel="1" x14ac:dyDescent="0.25">
      <c r="A286" s="77"/>
      <c r="B286" s="75"/>
      <c r="C286" s="75"/>
      <c r="D286" s="75"/>
      <c r="E286" s="76"/>
      <c r="F286" s="76"/>
      <c r="G286" s="76"/>
      <c r="H286" s="76"/>
      <c r="I286" s="76"/>
      <c r="J286" s="76"/>
      <c r="K286" s="76"/>
      <c r="L286" s="76"/>
      <c r="M286" s="76"/>
      <c r="N286" s="76"/>
      <c r="O286" s="76"/>
      <c r="P286" s="76"/>
      <c r="Q286" s="76"/>
      <c r="R286" s="76"/>
      <c r="S286" s="76"/>
    </row>
    <row r="287" spans="1:19" s="23" customFormat="1" hidden="1" outlineLevel="1" x14ac:dyDescent="0.2">
      <c r="A287" s="92"/>
      <c r="B287" s="4" t="s">
        <v>32</v>
      </c>
      <c r="C287" s="135" t="str">
        <f>"(write a descriptive name for WP"&amp;A285&amp;")"</f>
        <v>(write a descriptive name for WP12)</v>
      </c>
      <c r="D287" s="137"/>
      <c r="E287" s="138"/>
      <c r="F287" s="76"/>
      <c r="G287" s="76"/>
      <c r="H287" s="76"/>
      <c r="I287" s="76"/>
      <c r="J287" s="76"/>
      <c r="K287" s="76"/>
      <c r="L287" s="76"/>
      <c r="M287" s="76"/>
      <c r="N287" s="76"/>
      <c r="O287" s="76"/>
      <c r="P287" s="76"/>
      <c r="Q287" s="76"/>
      <c r="R287" s="76"/>
      <c r="S287" s="76"/>
    </row>
    <row r="288" spans="1:19" s="23" customFormat="1" ht="15" hidden="1" outlineLevel="1" x14ac:dyDescent="0.2">
      <c r="A288" s="77"/>
      <c r="B288" s="4" t="s">
        <v>50</v>
      </c>
      <c r="C288" s="120" t="s">
        <v>51</v>
      </c>
      <c r="D288" s="135"/>
      <c r="E288" s="136" t="s">
        <v>49</v>
      </c>
      <c r="F288" s="76"/>
      <c r="G288" s="76"/>
      <c r="H288" s="76"/>
      <c r="I288" s="76"/>
      <c r="J288" s="76"/>
      <c r="K288" s="76"/>
      <c r="L288" s="76"/>
      <c r="M288" s="76"/>
      <c r="N288" s="76"/>
      <c r="O288" s="76"/>
      <c r="P288" s="76"/>
      <c r="Q288" s="76"/>
      <c r="R288" s="76"/>
      <c r="S288" s="76"/>
    </row>
    <row r="289" spans="1:19" s="23" customFormat="1" hidden="1" outlineLevel="1" x14ac:dyDescent="0.2">
      <c r="A289" s="77"/>
      <c r="B289" s="4" t="s">
        <v>48</v>
      </c>
      <c r="C289" s="135" t="s">
        <v>47</v>
      </c>
      <c r="D289" s="137"/>
      <c r="E289" s="138"/>
      <c r="F289" s="76"/>
      <c r="G289" s="76"/>
      <c r="H289" s="76"/>
      <c r="I289" s="76"/>
      <c r="J289" s="76"/>
      <c r="K289" s="76"/>
      <c r="L289" s="76"/>
      <c r="M289" s="76"/>
      <c r="N289" s="76"/>
      <c r="O289" s="76"/>
      <c r="P289" s="76"/>
      <c r="Q289" s="76"/>
      <c r="R289" s="76"/>
      <c r="S289" s="76"/>
    </row>
    <row r="290" spans="1:19" s="23" customFormat="1" hidden="1" outlineLevel="1" x14ac:dyDescent="0.2">
      <c r="A290" s="77"/>
      <c r="B290" s="11" t="s">
        <v>30</v>
      </c>
      <c r="C290" s="135" t="s">
        <v>24</v>
      </c>
      <c r="D290" s="137"/>
      <c r="E290" s="138"/>
      <c r="F290" s="76"/>
      <c r="G290" s="76"/>
      <c r="H290" s="76"/>
      <c r="I290" s="76"/>
      <c r="J290" s="76"/>
      <c r="K290" s="76"/>
      <c r="L290" s="76"/>
      <c r="M290" s="76"/>
      <c r="N290" s="76"/>
      <c r="O290" s="76"/>
      <c r="P290" s="76"/>
      <c r="Q290" s="76"/>
      <c r="R290" s="76"/>
      <c r="S290" s="76"/>
    </row>
    <row r="291" spans="1:19" s="86" customFormat="1" ht="18" hidden="1" outlineLevel="1" x14ac:dyDescent="0.25">
      <c r="A291" s="77"/>
      <c r="B291" s="78"/>
      <c r="C291" s="78"/>
      <c r="D291" s="78"/>
      <c r="E291" s="76"/>
      <c r="F291" s="76"/>
      <c r="G291" s="76"/>
      <c r="H291" s="76"/>
      <c r="I291" s="76"/>
      <c r="J291" s="76"/>
      <c r="K291" s="76"/>
      <c r="L291" s="76"/>
      <c r="M291" s="76"/>
      <c r="N291" s="76"/>
      <c r="O291" s="76"/>
      <c r="P291" s="76"/>
      <c r="Q291" s="76"/>
      <c r="R291" s="76"/>
      <c r="S291" s="76"/>
    </row>
    <row r="292" spans="1:19" ht="27.75" hidden="1" customHeight="1" outlineLevel="1" x14ac:dyDescent="0.2">
      <c r="A292" s="87"/>
      <c r="B292" s="16" t="s">
        <v>29</v>
      </c>
      <c r="C292" s="43" t="str">
        <f>"Total WP"&amp;A285</f>
        <v>Total WP12</v>
      </c>
      <c r="D292" s="95"/>
      <c r="E292" s="22" t="str">
        <f t="shared" ref="E292:S292" si="293">IF(LEFT(E$3,1)="(","",E$3)</f>
        <v/>
      </c>
      <c r="F292" s="22" t="str">
        <f t="shared" si="293"/>
        <v/>
      </c>
      <c r="G292" s="22" t="str">
        <f t="shared" si="293"/>
        <v/>
      </c>
      <c r="H292" s="22" t="str">
        <f t="shared" si="293"/>
        <v/>
      </c>
      <c r="I292" s="22" t="str">
        <f t="shared" si="293"/>
        <v/>
      </c>
      <c r="J292" s="22" t="str">
        <f t="shared" si="293"/>
        <v/>
      </c>
      <c r="K292" s="22" t="str">
        <f t="shared" si="293"/>
        <v/>
      </c>
      <c r="L292" s="22" t="str">
        <f t="shared" si="293"/>
        <v/>
      </c>
      <c r="M292" s="22" t="str">
        <f t="shared" si="293"/>
        <v/>
      </c>
      <c r="N292" s="22" t="str">
        <f t="shared" si="293"/>
        <v/>
      </c>
      <c r="O292" s="22" t="str">
        <f t="shared" si="293"/>
        <v/>
      </c>
      <c r="P292" s="22" t="str">
        <f t="shared" si="293"/>
        <v/>
      </c>
      <c r="Q292" s="22" t="str">
        <f t="shared" si="293"/>
        <v/>
      </c>
      <c r="R292" s="22" t="str">
        <f t="shared" si="293"/>
        <v/>
      </c>
      <c r="S292" s="22" t="str">
        <f t="shared" si="293"/>
        <v/>
      </c>
    </row>
    <row r="293" spans="1:19" s="128" customFormat="1" ht="15" hidden="1" customHeight="1" outlineLevel="1" x14ac:dyDescent="0.25">
      <c r="A293" s="125"/>
      <c r="B293" s="126"/>
      <c r="C293" s="127" t="s">
        <v>122</v>
      </c>
      <c r="D293" s="122"/>
      <c r="E293" s="131"/>
      <c r="F293" s="131"/>
      <c r="G293" s="131"/>
      <c r="H293" s="131"/>
      <c r="I293" s="131"/>
      <c r="J293" s="131"/>
      <c r="K293" s="131"/>
      <c r="L293" s="131"/>
      <c r="M293" s="131"/>
      <c r="N293" s="131"/>
      <c r="O293" s="131"/>
      <c r="P293" s="131"/>
      <c r="Q293" s="131"/>
      <c r="R293" s="131"/>
      <c r="S293" s="131"/>
    </row>
    <row r="294" spans="1:19" s="128" customFormat="1" ht="15" hidden="1" customHeight="1" outlineLevel="1" x14ac:dyDescent="0.25">
      <c r="A294" s="125"/>
      <c r="B294" s="129"/>
      <c r="C294" s="130" t="s">
        <v>121</v>
      </c>
      <c r="D294" s="122"/>
      <c r="E294" s="124">
        <v>0</v>
      </c>
      <c r="F294" s="124">
        <v>0</v>
      </c>
      <c r="G294" s="124">
        <v>0</v>
      </c>
      <c r="H294" s="124">
        <v>0</v>
      </c>
      <c r="I294" s="124">
        <v>0</v>
      </c>
      <c r="J294" s="124">
        <v>0</v>
      </c>
      <c r="K294" s="124">
        <v>0</v>
      </c>
      <c r="L294" s="124">
        <v>0</v>
      </c>
      <c r="M294" s="124">
        <v>0</v>
      </c>
      <c r="N294" s="124">
        <v>0</v>
      </c>
      <c r="O294" s="124">
        <v>0</v>
      </c>
      <c r="P294" s="124">
        <v>0</v>
      </c>
      <c r="Q294" s="124">
        <v>0</v>
      </c>
      <c r="R294" s="124">
        <v>0</v>
      </c>
      <c r="S294" s="124">
        <v>0</v>
      </c>
    </row>
    <row r="295" spans="1:19" ht="18.95" hidden="1" customHeight="1" outlineLevel="1" x14ac:dyDescent="0.2">
      <c r="A295" s="77"/>
      <c r="B295" s="12" t="s">
        <v>2</v>
      </c>
      <c r="C295" s="44">
        <f>SUM(E295:S295)</f>
        <v>0</v>
      </c>
      <c r="D295" s="98"/>
      <c r="E295" s="68">
        <f>E293*E294</f>
        <v>0</v>
      </c>
      <c r="F295" s="68">
        <f t="shared" ref="F295:S295" si="294">F293*F294</f>
        <v>0</v>
      </c>
      <c r="G295" s="68">
        <f t="shared" si="294"/>
        <v>0</v>
      </c>
      <c r="H295" s="68">
        <f t="shared" si="294"/>
        <v>0</v>
      </c>
      <c r="I295" s="68">
        <f t="shared" si="294"/>
        <v>0</v>
      </c>
      <c r="J295" s="68">
        <f t="shared" si="294"/>
        <v>0</v>
      </c>
      <c r="K295" s="68">
        <f t="shared" si="294"/>
        <v>0</v>
      </c>
      <c r="L295" s="68">
        <f t="shared" si="294"/>
        <v>0</v>
      </c>
      <c r="M295" s="68">
        <f t="shared" si="294"/>
        <v>0</v>
      </c>
      <c r="N295" s="68">
        <f t="shared" si="294"/>
        <v>0</v>
      </c>
      <c r="O295" s="68">
        <f t="shared" si="294"/>
        <v>0</v>
      </c>
      <c r="P295" s="68">
        <f t="shared" si="294"/>
        <v>0</v>
      </c>
      <c r="Q295" s="68">
        <f t="shared" si="294"/>
        <v>0</v>
      </c>
      <c r="R295" s="68">
        <f t="shared" si="294"/>
        <v>0</v>
      </c>
      <c r="S295" s="68">
        <f t="shared" si="294"/>
        <v>0</v>
      </c>
    </row>
    <row r="296" spans="1:19" ht="18.95" hidden="1" customHeight="1" outlineLevel="1" x14ac:dyDescent="0.2">
      <c r="A296" s="77"/>
      <c r="B296" s="13" t="s">
        <v>3</v>
      </c>
      <c r="C296" s="44">
        <f t="shared" ref="C296:C303" si="295">SUM(E296:S296)</f>
        <v>0</v>
      </c>
      <c r="D296" s="98"/>
      <c r="E296" s="69">
        <v>0</v>
      </c>
      <c r="F296" s="69">
        <v>0</v>
      </c>
      <c r="G296" s="69">
        <v>0</v>
      </c>
      <c r="H296" s="69">
        <v>0</v>
      </c>
      <c r="I296" s="69">
        <v>0</v>
      </c>
      <c r="J296" s="69">
        <v>0</v>
      </c>
      <c r="K296" s="69">
        <v>0</v>
      </c>
      <c r="L296" s="69">
        <v>0</v>
      </c>
      <c r="M296" s="69">
        <v>0</v>
      </c>
      <c r="N296" s="69">
        <v>0</v>
      </c>
      <c r="O296" s="69">
        <v>0</v>
      </c>
      <c r="P296" s="69">
        <v>0</v>
      </c>
      <c r="Q296" s="69">
        <v>0</v>
      </c>
      <c r="R296" s="69">
        <v>0</v>
      </c>
      <c r="S296" s="69">
        <v>0</v>
      </c>
    </row>
    <row r="297" spans="1:19" ht="18.95" hidden="1" customHeight="1" outlineLevel="1" x14ac:dyDescent="0.2">
      <c r="A297" s="77"/>
      <c r="B297" s="12" t="s">
        <v>4</v>
      </c>
      <c r="C297" s="44">
        <f t="shared" si="295"/>
        <v>0</v>
      </c>
      <c r="D297" s="98"/>
      <c r="E297" s="68">
        <v>0</v>
      </c>
      <c r="F297" s="68">
        <v>0</v>
      </c>
      <c r="G297" s="68">
        <v>0</v>
      </c>
      <c r="H297" s="68">
        <v>0</v>
      </c>
      <c r="I297" s="68">
        <v>0</v>
      </c>
      <c r="J297" s="68">
        <v>0</v>
      </c>
      <c r="K297" s="68">
        <v>0</v>
      </c>
      <c r="L297" s="68">
        <v>0</v>
      </c>
      <c r="M297" s="68">
        <v>0</v>
      </c>
      <c r="N297" s="68">
        <v>0</v>
      </c>
      <c r="O297" s="68">
        <v>0</v>
      </c>
      <c r="P297" s="68">
        <v>0</v>
      </c>
      <c r="Q297" s="68">
        <v>0</v>
      </c>
      <c r="R297" s="68">
        <v>0</v>
      </c>
      <c r="S297" s="68">
        <v>0</v>
      </c>
    </row>
    <row r="298" spans="1:19" ht="18.95" hidden="1" customHeight="1" outlineLevel="1" x14ac:dyDescent="0.2">
      <c r="A298" s="77"/>
      <c r="B298" s="14" t="s">
        <v>5</v>
      </c>
      <c r="C298" s="44">
        <f t="shared" si="295"/>
        <v>0</v>
      </c>
      <c r="D298" s="98"/>
      <c r="E298" s="70">
        <v>0</v>
      </c>
      <c r="F298" s="70">
        <v>0</v>
      </c>
      <c r="G298" s="70">
        <v>0</v>
      </c>
      <c r="H298" s="70">
        <v>0</v>
      </c>
      <c r="I298" s="70">
        <v>0</v>
      </c>
      <c r="J298" s="70">
        <v>0</v>
      </c>
      <c r="K298" s="70">
        <v>0</v>
      </c>
      <c r="L298" s="70">
        <v>0</v>
      </c>
      <c r="M298" s="70">
        <v>0</v>
      </c>
      <c r="N298" s="70">
        <v>0</v>
      </c>
      <c r="O298" s="70">
        <v>0</v>
      </c>
      <c r="P298" s="70">
        <v>0</v>
      </c>
      <c r="Q298" s="70">
        <v>0</v>
      </c>
      <c r="R298" s="70">
        <v>0</v>
      </c>
      <c r="S298" s="70">
        <v>0</v>
      </c>
    </row>
    <row r="299" spans="1:19" ht="18.95" hidden="1" customHeight="1" outlineLevel="1" x14ac:dyDescent="0.2">
      <c r="A299" s="77"/>
      <c r="B299" s="12" t="s">
        <v>6</v>
      </c>
      <c r="C299" s="44">
        <f t="shared" si="295"/>
        <v>0</v>
      </c>
      <c r="D299" s="98"/>
      <c r="E299" s="68">
        <v>0</v>
      </c>
      <c r="F299" s="68">
        <v>0</v>
      </c>
      <c r="G299" s="68">
        <v>0</v>
      </c>
      <c r="H299" s="68">
        <v>0</v>
      </c>
      <c r="I299" s="68">
        <v>0</v>
      </c>
      <c r="J299" s="68">
        <v>0</v>
      </c>
      <c r="K299" s="68">
        <v>0</v>
      </c>
      <c r="L299" s="68">
        <v>0</v>
      </c>
      <c r="M299" s="68">
        <v>0</v>
      </c>
      <c r="N299" s="68">
        <v>0</v>
      </c>
      <c r="O299" s="68">
        <v>0</v>
      </c>
      <c r="P299" s="68">
        <v>0</v>
      </c>
      <c r="Q299" s="68">
        <v>0</v>
      </c>
      <c r="R299" s="68">
        <v>0</v>
      </c>
      <c r="S299" s="68">
        <v>0</v>
      </c>
    </row>
    <row r="300" spans="1:19" ht="18.95" hidden="1" customHeight="1" outlineLevel="1" thickBot="1" x14ac:dyDescent="0.25">
      <c r="A300" s="77"/>
      <c r="B300" s="15" t="str">
        <f>ProjectManagementText</f>
        <v>Project management ShippingLab (0%)</v>
      </c>
      <c r="C300" s="44">
        <f t="shared" si="295"/>
        <v>0</v>
      </c>
      <c r="D300" s="98"/>
      <c r="E300" s="28">
        <f t="shared" ref="E300:F300" si="296">IFERROR(ROUND(SUM(E295:E299)*ProjectManagement,0),0)</f>
        <v>0</v>
      </c>
      <c r="F300" s="28">
        <f t="shared" si="296"/>
        <v>0</v>
      </c>
      <c r="G300" s="28">
        <f t="shared" ref="G300:K300" si="297">IFERROR(ROUND(SUM(G295:G299)*ProjectManagement,0),0)</f>
        <v>0</v>
      </c>
      <c r="H300" s="28">
        <f t="shared" si="297"/>
        <v>0</v>
      </c>
      <c r="I300" s="28">
        <f t="shared" si="297"/>
        <v>0</v>
      </c>
      <c r="J300" s="28">
        <f t="shared" si="297"/>
        <v>0</v>
      </c>
      <c r="K300" s="28">
        <f t="shared" si="297"/>
        <v>0</v>
      </c>
      <c r="L300" s="28">
        <f t="shared" ref="L300:S300" si="298">IFERROR(ROUND(SUM(L295:L299)*ProjectManagement,0),0)</f>
        <v>0</v>
      </c>
      <c r="M300" s="28">
        <f t="shared" si="298"/>
        <v>0</v>
      </c>
      <c r="N300" s="28">
        <f t="shared" si="298"/>
        <v>0</v>
      </c>
      <c r="O300" s="28">
        <f t="shared" si="298"/>
        <v>0</v>
      </c>
      <c r="P300" s="28">
        <f t="shared" si="298"/>
        <v>0</v>
      </c>
      <c r="Q300" s="28">
        <f t="shared" si="298"/>
        <v>0</v>
      </c>
      <c r="R300" s="28">
        <f t="shared" si="298"/>
        <v>0</v>
      </c>
      <c r="S300" s="28">
        <f t="shared" si="298"/>
        <v>0</v>
      </c>
    </row>
    <row r="301" spans="1:19" ht="18.95" hidden="1" customHeight="1" outlineLevel="1" x14ac:dyDescent="0.2">
      <c r="A301" s="77"/>
      <c r="B301" s="26" t="s">
        <v>7</v>
      </c>
      <c r="C301" s="45">
        <f t="shared" si="295"/>
        <v>0</v>
      </c>
      <c r="D301" s="98"/>
      <c r="E301" s="21">
        <f>IFERROR(ROUND((SUM(E295:E298,E300)*E$8)+IF(E$7&lt;1,0,SUM(E295:E298,E300)*(E$7-1)),0),0)</f>
        <v>0</v>
      </c>
      <c r="F301" s="21">
        <f t="shared" ref="F301:S301" si="299">IFERROR(ROUND((SUM(F295:F298,F300)*F$8)+IF(F$7&lt;1,0,SUM(F295:F298,F300)*(F$7-1)),0),0)</f>
        <v>0</v>
      </c>
      <c r="G301" s="21">
        <f t="shared" si="299"/>
        <v>0</v>
      </c>
      <c r="H301" s="21">
        <f t="shared" si="299"/>
        <v>0</v>
      </c>
      <c r="I301" s="21">
        <f t="shared" si="299"/>
        <v>0</v>
      </c>
      <c r="J301" s="21">
        <f t="shared" si="299"/>
        <v>0</v>
      </c>
      <c r="K301" s="21">
        <f t="shared" si="299"/>
        <v>0</v>
      </c>
      <c r="L301" s="21">
        <f t="shared" si="299"/>
        <v>0</v>
      </c>
      <c r="M301" s="21">
        <f t="shared" si="299"/>
        <v>0</v>
      </c>
      <c r="N301" s="21">
        <f t="shared" si="299"/>
        <v>0</v>
      </c>
      <c r="O301" s="21">
        <f t="shared" si="299"/>
        <v>0</v>
      </c>
      <c r="P301" s="21">
        <f t="shared" si="299"/>
        <v>0</v>
      </c>
      <c r="Q301" s="21">
        <f t="shared" si="299"/>
        <v>0</v>
      </c>
      <c r="R301" s="21">
        <f t="shared" si="299"/>
        <v>0</v>
      </c>
      <c r="S301" s="21">
        <f t="shared" si="299"/>
        <v>0</v>
      </c>
    </row>
    <row r="302" spans="1:19" ht="18.95" hidden="1" customHeight="1" outlineLevel="1" thickBot="1" x14ac:dyDescent="0.25">
      <c r="A302" s="77"/>
      <c r="B302" s="15" t="s">
        <v>8</v>
      </c>
      <c r="C302" s="46">
        <f t="shared" si="295"/>
        <v>0</v>
      </c>
      <c r="D302" s="98"/>
      <c r="E302" s="27">
        <f>IFERROR(SUM(E295:E300),0)</f>
        <v>0</v>
      </c>
      <c r="F302" s="27">
        <f t="shared" ref="F302:S302" si="300">IFERROR(SUM(F295:F299),0)</f>
        <v>0</v>
      </c>
      <c r="G302" s="27">
        <f t="shared" si="300"/>
        <v>0</v>
      </c>
      <c r="H302" s="27">
        <f t="shared" si="300"/>
        <v>0</v>
      </c>
      <c r="I302" s="27">
        <f t="shared" si="300"/>
        <v>0</v>
      </c>
      <c r="J302" s="27">
        <f t="shared" si="300"/>
        <v>0</v>
      </c>
      <c r="K302" s="27">
        <f t="shared" si="300"/>
        <v>0</v>
      </c>
      <c r="L302" s="27">
        <f t="shared" si="300"/>
        <v>0</v>
      </c>
      <c r="M302" s="27">
        <f t="shared" si="300"/>
        <v>0</v>
      </c>
      <c r="N302" s="27">
        <f t="shared" si="300"/>
        <v>0</v>
      </c>
      <c r="O302" s="27">
        <f t="shared" si="300"/>
        <v>0</v>
      </c>
      <c r="P302" s="27">
        <f t="shared" si="300"/>
        <v>0</v>
      </c>
      <c r="Q302" s="27">
        <f t="shared" si="300"/>
        <v>0</v>
      </c>
      <c r="R302" s="27">
        <f t="shared" si="300"/>
        <v>0</v>
      </c>
      <c r="S302" s="27">
        <f t="shared" si="300"/>
        <v>0</v>
      </c>
    </row>
    <row r="303" spans="1:19" ht="18.95" hidden="1" customHeight="1" outlineLevel="1" thickBot="1" x14ac:dyDescent="0.25">
      <c r="A303" s="77"/>
      <c r="B303" s="47" t="s">
        <v>9</v>
      </c>
      <c r="C303" s="48">
        <f t="shared" si="295"/>
        <v>0</v>
      </c>
      <c r="D303" s="99"/>
      <c r="E303" s="48">
        <f>IFERROR(SUM(E295:E301),0)</f>
        <v>0</v>
      </c>
      <c r="F303" s="48">
        <f t="shared" ref="F303:S303" si="301">IFERROR(SUM(F295:F301),0)</f>
        <v>0</v>
      </c>
      <c r="G303" s="48">
        <f t="shared" si="301"/>
        <v>0</v>
      </c>
      <c r="H303" s="48">
        <f t="shared" si="301"/>
        <v>0</v>
      </c>
      <c r="I303" s="48">
        <f t="shared" si="301"/>
        <v>0</v>
      </c>
      <c r="J303" s="48">
        <f t="shared" si="301"/>
        <v>0</v>
      </c>
      <c r="K303" s="48">
        <f t="shared" si="301"/>
        <v>0</v>
      </c>
      <c r="L303" s="48">
        <f t="shared" si="301"/>
        <v>0</v>
      </c>
      <c r="M303" s="48">
        <f t="shared" si="301"/>
        <v>0</v>
      </c>
      <c r="N303" s="48">
        <f t="shared" si="301"/>
        <v>0</v>
      </c>
      <c r="O303" s="48">
        <f t="shared" si="301"/>
        <v>0</v>
      </c>
      <c r="P303" s="48">
        <f t="shared" si="301"/>
        <v>0</v>
      </c>
      <c r="Q303" s="48">
        <f t="shared" si="301"/>
        <v>0</v>
      </c>
      <c r="R303" s="48">
        <f t="shared" si="301"/>
        <v>0</v>
      </c>
      <c r="S303" s="49">
        <f t="shared" si="301"/>
        <v>0</v>
      </c>
    </row>
    <row r="304" spans="1:19" s="110" customFormat="1" ht="13.5" customHeight="1" collapsed="1" x14ac:dyDescent="0.25">
      <c r="A304" s="91" t="s">
        <v>76</v>
      </c>
      <c r="B304" s="111"/>
      <c r="C304" s="84" t="s">
        <v>69</v>
      </c>
      <c r="D304" s="84"/>
      <c r="E304" s="94">
        <f t="shared" ref="E304:S304" si="302">IFERROR(IF(ISNUMBER(SEARCH("industrial",$C289)),E$9*E303,E$10*E303),0)</f>
        <v>0</v>
      </c>
      <c r="F304" s="94">
        <f t="shared" si="302"/>
        <v>0</v>
      </c>
      <c r="G304" s="94">
        <f t="shared" si="302"/>
        <v>0</v>
      </c>
      <c r="H304" s="94">
        <f t="shared" si="302"/>
        <v>0</v>
      </c>
      <c r="I304" s="94">
        <f t="shared" si="302"/>
        <v>0</v>
      </c>
      <c r="J304" s="94">
        <f t="shared" si="302"/>
        <v>0</v>
      </c>
      <c r="K304" s="94">
        <f t="shared" si="302"/>
        <v>0</v>
      </c>
      <c r="L304" s="94">
        <f t="shared" si="302"/>
        <v>0</v>
      </c>
      <c r="M304" s="94">
        <f t="shared" si="302"/>
        <v>0</v>
      </c>
      <c r="N304" s="94">
        <f t="shared" si="302"/>
        <v>0</v>
      </c>
      <c r="O304" s="94">
        <f t="shared" si="302"/>
        <v>0</v>
      </c>
      <c r="P304" s="94">
        <f t="shared" si="302"/>
        <v>0</v>
      </c>
      <c r="Q304" s="94">
        <f t="shared" si="302"/>
        <v>0</v>
      </c>
      <c r="R304" s="94">
        <f t="shared" si="302"/>
        <v>0</v>
      </c>
      <c r="S304" s="94">
        <f t="shared" si="302"/>
        <v>0</v>
      </c>
    </row>
    <row r="305" spans="1:19" s="86" customFormat="1" ht="18" customHeight="1" x14ac:dyDescent="0.25">
      <c r="A305" s="77"/>
      <c r="B305" s="75"/>
      <c r="C305" s="75"/>
      <c r="D305" s="75"/>
      <c r="E305" s="76"/>
      <c r="F305" s="76"/>
      <c r="G305" s="76"/>
      <c r="H305" s="76"/>
      <c r="I305" s="76"/>
      <c r="J305" s="76"/>
      <c r="K305" s="76"/>
      <c r="L305" s="76"/>
      <c r="M305" s="76"/>
      <c r="N305" s="76"/>
      <c r="O305" s="76"/>
      <c r="P305" s="76"/>
      <c r="Q305" s="76"/>
      <c r="R305" s="76"/>
      <c r="S305" s="76"/>
    </row>
    <row r="306" spans="1:19" s="23" customFormat="1" ht="21.95" customHeight="1" x14ac:dyDescent="0.2">
      <c r="A306" s="134">
        <v>13</v>
      </c>
      <c r="B306" s="3" t="str">
        <f>IF(LEFT(C308,1)="(","WP"&amp;A306&amp;" - Work Package Budget","WP"&amp;A306&amp;" - "&amp;C308)</f>
        <v>WP13 - Work Package Budget</v>
      </c>
      <c r="C306" s="3"/>
      <c r="D306" s="10"/>
      <c r="E306" s="10"/>
      <c r="F306" s="10"/>
      <c r="G306" s="10"/>
      <c r="H306" s="10"/>
      <c r="I306" s="10"/>
      <c r="J306" s="10"/>
      <c r="K306" s="10"/>
      <c r="L306" s="10"/>
      <c r="M306" s="10"/>
      <c r="N306" s="10"/>
      <c r="O306" s="10"/>
      <c r="P306" s="10"/>
      <c r="Q306" s="10"/>
      <c r="R306" s="10"/>
      <c r="S306" s="10"/>
    </row>
    <row r="307" spans="1:19" s="86" customFormat="1" ht="18" hidden="1" outlineLevel="1" x14ac:dyDescent="0.25">
      <c r="A307" s="77"/>
      <c r="B307" s="75"/>
      <c r="C307" s="75"/>
      <c r="D307" s="75"/>
      <c r="E307" s="76"/>
      <c r="F307" s="76"/>
      <c r="G307" s="76"/>
      <c r="H307" s="76"/>
      <c r="I307" s="76"/>
      <c r="J307" s="76"/>
      <c r="K307" s="76"/>
      <c r="L307" s="76"/>
      <c r="M307" s="76"/>
      <c r="N307" s="76"/>
      <c r="O307" s="76"/>
      <c r="P307" s="76"/>
      <c r="Q307" s="76"/>
      <c r="R307" s="76"/>
      <c r="S307" s="76"/>
    </row>
    <row r="308" spans="1:19" s="23" customFormat="1" hidden="1" outlineLevel="1" x14ac:dyDescent="0.2">
      <c r="A308" s="92"/>
      <c r="B308" s="4" t="s">
        <v>32</v>
      </c>
      <c r="C308" s="135" t="str">
        <f>"(write a descriptive name for WP"&amp;A306&amp;")"</f>
        <v>(write a descriptive name for WP13)</v>
      </c>
      <c r="D308" s="137"/>
      <c r="E308" s="138"/>
      <c r="F308" s="76"/>
      <c r="G308" s="76"/>
      <c r="H308" s="76"/>
      <c r="I308" s="76"/>
      <c r="J308" s="76"/>
      <c r="K308" s="76"/>
      <c r="L308" s="76"/>
      <c r="M308" s="76"/>
      <c r="N308" s="76"/>
      <c r="O308" s="76"/>
      <c r="P308" s="76"/>
      <c r="Q308" s="76"/>
      <c r="R308" s="76"/>
      <c r="S308" s="76"/>
    </row>
    <row r="309" spans="1:19" s="23" customFormat="1" ht="15" hidden="1" outlineLevel="1" x14ac:dyDescent="0.2">
      <c r="A309" s="77"/>
      <c r="B309" s="4" t="s">
        <v>50</v>
      </c>
      <c r="C309" s="120" t="s">
        <v>51</v>
      </c>
      <c r="D309" s="135"/>
      <c r="E309" s="136" t="s">
        <v>49</v>
      </c>
      <c r="F309" s="76"/>
      <c r="G309" s="76"/>
      <c r="H309" s="76"/>
      <c r="I309" s="76"/>
      <c r="J309" s="76"/>
      <c r="K309" s="76"/>
      <c r="L309" s="76"/>
      <c r="M309" s="76"/>
      <c r="N309" s="76"/>
      <c r="O309" s="76"/>
      <c r="P309" s="76"/>
      <c r="Q309" s="76"/>
      <c r="R309" s="76"/>
      <c r="S309" s="76"/>
    </row>
    <row r="310" spans="1:19" s="23" customFormat="1" hidden="1" outlineLevel="1" x14ac:dyDescent="0.2">
      <c r="A310" s="77"/>
      <c r="B310" s="4" t="s">
        <v>48</v>
      </c>
      <c r="C310" s="135" t="s">
        <v>47</v>
      </c>
      <c r="D310" s="137"/>
      <c r="E310" s="138"/>
      <c r="F310" s="76"/>
      <c r="G310" s="76"/>
      <c r="H310" s="76"/>
      <c r="I310" s="76"/>
      <c r="J310" s="76"/>
      <c r="K310" s="76"/>
      <c r="L310" s="76"/>
      <c r="M310" s="76"/>
      <c r="N310" s="76"/>
      <c r="O310" s="76"/>
      <c r="P310" s="76"/>
      <c r="Q310" s="76"/>
      <c r="R310" s="76"/>
      <c r="S310" s="76"/>
    </row>
    <row r="311" spans="1:19" s="23" customFormat="1" hidden="1" outlineLevel="1" x14ac:dyDescent="0.2">
      <c r="A311" s="77"/>
      <c r="B311" s="11" t="s">
        <v>30</v>
      </c>
      <c r="C311" s="135" t="s">
        <v>24</v>
      </c>
      <c r="D311" s="137"/>
      <c r="E311" s="138"/>
      <c r="F311" s="76"/>
      <c r="G311" s="76"/>
      <c r="H311" s="76"/>
      <c r="I311" s="76"/>
      <c r="J311" s="76"/>
      <c r="K311" s="76"/>
      <c r="L311" s="76"/>
      <c r="M311" s="76"/>
      <c r="N311" s="76"/>
      <c r="O311" s="76"/>
      <c r="P311" s="76"/>
      <c r="Q311" s="76"/>
      <c r="R311" s="76"/>
      <c r="S311" s="76"/>
    </row>
    <row r="312" spans="1:19" s="86" customFormat="1" ht="18" hidden="1" outlineLevel="1" x14ac:dyDescent="0.25">
      <c r="A312" s="77"/>
      <c r="B312" s="78"/>
      <c r="C312" s="78"/>
      <c r="D312" s="78"/>
      <c r="E312" s="76"/>
      <c r="F312" s="76"/>
      <c r="G312" s="76"/>
      <c r="H312" s="76"/>
      <c r="I312" s="76"/>
      <c r="J312" s="76"/>
      <c r="K312" s="76"/>
      <c r="L312" s="76"/>
      <c r="M312" s="76"/>
      <c r="N312" s="76"/>
      <c r="O312" s="76"/>
      <c r="P312" s="76"/>
      <c r="Q312" s="76"/>
      <c r="R312" s="76"/>
      <c r="S312" s="76"/>
    </row>
    <row r="313" spans="1:19" ht="27.75" hidden="1" customHeight="1" outlineLevel="1" x14ac:dyDescent="0.2">
      <c r="A313" s="87"/>
      <c r="B313" s="16" t="s">
        <v>29</v>
      </c>
      <c r="C313" s="43" t="str">
        <f>"Total WP"&amp;A306</f>
        <v>Total WP13</v>
      </c>
      <c r="D313" s="95"/>
      <c r="E313" s="22" t="str">
        <f t="shared" ref="E313:S313" si="303">IF(LEFT(E$3,1)="(","",E$3)</f>
        <v/>
      </c>
      <c r="F313" s="22" t="str">
        <f t="shared" si="303"/>
        <v/>
      </c>
      <c r="G313" s="22" t="str">
        <f t="shared" si="303"/>
        <v/>
      </c>
      <c r="H313" s="22" t="str">
        <f t="shared" si="303"/>
        <v/>
      </c>
      <c r="I313" s="22" t="str">
        <f t="shared" si="303"/>
        <v/>
      </c>
      <c r="J313" s="22" t="str">
        <f t="shared" si="303"/>
        <v/>
      </c>
      <c r="K313" s="22" t="str">
        <f t="shared" si="303"/>
        <v/>
      </c>
      <c r="L313" s="22" t="str">
        <f t="shared" si="303"/>
        <v/>
      </c>
      <c r="M313" s="22" t="str">
        <f t="shared" si="303"/>
        <v/>
      </c>
      <c r="N313" s="22" t="str">
        <f t="shared" si="303"/>
        <v/>
      </c>
      <c r="O313" s="22" t="str">
        <f t="shared" si="303"/>
        <v/>
      </c>
      <c r="P313" s="22" t="str">
        <f t="shared" si="303"/>
        <v/>
      </c>
      <c r="Q313" s="22" t="str">
        <f t="shared" si="303"/>
        <v/>
      </c>
      <c r="R313" s="22" t="str">
        <f t="shared" si="303"/>
        <v/>
      </c>
      <c r="S313" s="22" t="str">
        <f t="shared" si="303"/>
        <v/>
      </c>
    </row>
    <row r="314" spans="1:19" s="128" customFormat="1" ht="15" hidden="1" customHeight="1" outlineLevel="1" x14ac:dyDescent="0.25">
      <c r="A314" s="125"/>
      <c r="B314" s="126"/>
      <c r="C314" s="127" t="s">
        <v>122</v>
      </c>
      <c r="D314" s="122"/>
      <c r="E314" s="131"/>
      <c r="F314" s="131"/>
      <c r="G314" s="131"/>
      <c r="H314" s="131"/>
      <c r="I314" s="131"/>
      <c r="J314" s="131"/>
      <c r="K314" s="131"/>
      <c r="L314" s="131"/>
      <c r="M314" s="131"/>
      <c r="N314" s="131"/>
      <c r="O314" s="131"/>
      <c r="P314" s="131"/>
      <c r="Q314" s="131"/>
      <c r="R314" s="131"/>
      <c r="S314" s="131"/>
    </row>
    <row r="315" spans="1:19" s="128" customFormat="1" ht="15" hidden="1" customHeight="1" outlineLevel="1" x14ac:dyDescent="0.25">
      <c r="A315" s="125"/>
      <c r="B315" s="129"/>
      <c r="C315" s="130" t="s">
        <v>121</v>
      </c>
      <c r="D315" s="122"/>
      <c r="E315" s="124">
        <v>0</v>
      </c>
      <c r="F315" s="124">
        <v>0</v>
      </c>
      <c r="G315" s="124">
        <v>0</v>
      </c>
      <c r="H315" s="124">
        <v>0</v>
      </c>
      <c r="I315" s="124">
        <v>0</v>
      </c>
      <c r="J315" s="124">
        <v>0</v>
      </c>
      <c r="K315" s="124">
        <v>0</v>
      </c>
      <c r="L315" s="124">
        <v>0</v>
      </c>
      <c r="M315" s="124">
        <v>0</v>
      </c>
      <c r="N315" s="124">
        <v>0</v>
      </c>
      <c r="O315" s="124">
        <v>0</v>
      </c>
      <c r="P315" s="124">
        <v>0</v>
      </c>
      <c r="Q315" s="124">
        <v>0</v>
      </c>
      <c r="R315" s="124">
        <v>0</v>
      </c>
      <c r="S315" s="124">
        <v>0</v>
      </c>
    </row>
    <row r="316" spans="1:19" ht="18.95" hidden="1" customHeight="1" outlineLevel="1" x14ac:dyDescent="0.2">
      <c r="A316" s="77"/>
      <c r="B316" s="12" t="s">
        <v>2</v>
      </c>
      <c r="C316" s="44">
        <f>SUM(E316:S316)</f>
        <v>0</v>
      </c>
      <c r="D316" s="98"/>
      <c r="E316" s="68">
        <f>E314*E315</f>
        <v>0</v>
      </c>
      <c r="F316" s="68">
        <f t="shared" ref="F316:S316" si="304">F314*F315</f>
        <v>0</v>
      </c>
      <c r="G316" s="68">
        <f t="shared" si="304"/>
        <v>0</v>
      </c>
      <c r="H316" s="68">
        <f t="shared" si="304"/>
        <v>0</v>
      </c>
      <c r="I316" s="68">
        <f t="shared" si="304"/>
        <v>0</v>
      </c>
      <c r="J316" s="68">
        <f t="shared" si="304"/>
        <v>0</v>
      </c>
      <c r="K316" s="68">
        <f t="shared" si="304"/>
        <v>0</v>
      </c>
      <c r="L316" s="68">
        <f t="shared" si="304"/>
        <v>0</v>
      </c>
      <c r="M316" s="68">
        <f t="shared" si="304"/>
        <v>0</v>
      </c>
      <c r="N316" s="68">
        <f t="shared" si="304"/>
        <v>0</v>
      </c>
      <c r="O316" s="68">
        <f t="shared" si="304"/>
        <v>0</v>
      </c>
      <c r="P316" s="68">
        <f t="shared" si="304"/>
        <v>0</v>
      </c>
      <c r="Q316" s="68">
        <f t="shared" si="304"/>
        <v>0</v>
      </c>
      <c r="R316" s="68">
        <f t="shared" si="304"/>
        <v>0</v>
      </c>
      <c r="S316" s="68">
        <f t="shared" si="304"/>
        <v>0</v>
      </c>
    </row>
    <row r="317" spans="1:19" ht="18.95" hidden="1" customHeight="1" outlineLevel="1" x14ac:dyDescent="0.2">
      <c r="A317" s="77"/>
      <c r="B317" s="13" t="s">
        <v>3</v>
      </c>
      <c r="C317" s="44">
        <f t="shared" ref="C317:C324" si="305">SUM(E317:S317)</f>
        <v>0</v>
      </c>
      <c r="D317" s="98"/>
      <c r="E317" s="69">
        <v>0</v>
      </c>
      <c r="F317" s="69">
        <v>0</v>
      </c>
      <c r="G317" s="69">
        <v>0</v>
      </c>
      <c r="H317" s="69">
        <v>0</v>
      </c>
      <c r="I317" s="69">
        <v>0</v>
      </c>
      <c r="J317" s="69">
        <v>0</v>
      </c>
      <c r="K317" s="69">
        <v>0</v>
      </c>
      <c r="L317" s="69">
        <v>0</v>
      </c>
      <c r="M317" s="69">
        <v>0</v>
      </c>
      <c r="N317" s="69">
        <v>0</v>
      </c>
      <c r="O317" s="69">
        <v>0</v>
      </c>
      <c r="P317" s="69">
        <v>0</v>
      </c>
      <c r="Q317" s="69">
        <v>0</v>
      </c>
      <c r="R317" s="69">
        <v>0</v>
      </c>
      <c r="S317" s="69">
        <v>0</v>
      </c>
    </row>
    <row r="318" spans="1:19" ht="18.95" hidden="1" customHeight="1" outlineLevel="1" x14ac:dyDescent="0.2">
      <c r="A318" s="77"/>
      <c r="B318" s="12" t="s">
        <v>4</v>
      </c>
      <c r="C318" s="44">
        <f t="shared" si="305"/>
        <v>0</v>
      </c>
      <c r="D318" s="98"/>
      <c r="E318" s="68">
        <v>0</v>
      </c>
      <c r="F318" s="68">
        <v>0</v>
      </c>
      <c r="G318" s="68">
        <v>0</v>
      </c>
      <c r="H318" s="68">
        <v>0</v>
      </c>
      <c r="I318" s="68">
        <v>0</v>
      </c>
      <c r="J318" s="68">
        <v>0</v>
      </c>
      <c r="K318" s="68">
        <v>0</v>
      </c>
      <c r="L318" s="68">
        <v>0</v>
      </c>
      <c r="M318" s="68">
        <v>0</v>
      </c>
      <c r="N318" s="68">
        <v>0</v>
      </c>
      <c r="O318" s="68">
        <v>0</v>
      </c>
      <c r="P318" s="68">
        <v>0</v>
      </c>
      <c r="Q318" s="68">
        <v>0</v>
      </c>
      <c r="R318" s="68">
        <v>0</v>
      </c>
      <c r="S318" s="68">
        <v>0</v>
      </c>
    </row>
    <row r="319" spans="1:19" ht="18.95" hidden="1" customHeight="1" outlineLevel="1" x14ac:dyDescent="0.2">
      <c r="A319" s="77"/>
      <c r="B319" s="14" t="s">
        <v>5</v>
      </c>
      <c r="C319" s="44">
        <f t="shared" si="305"/>
        <v>0</v>
      </c>
      <c r="D319" s="98"/>
      <c r="E319" s="70">
        <v>0</v>
      </c>
      <c r="F319" s="70">
        <v>0</v>
      </c>
      <c r="G319" s="70">
        <v>0</v>
      </c>
      <c r="H319" s="70">
        <v>0</v>
      </c>
      <c r="I319" s="70">
        <v>0</v>
      </c>
      <c r="J319" s="70">
        <v>0</v>
      </c>
      <c r="K319" s="70">
        <v>0</v>
      </c>
      <c r="L319" s="70">
        <v>0</v>
      </c>
      <c r="M319" s="70">
        <v>0</v>
      </c>
      <c r="N319" s="70">
        <v>0</v>
      </c>
      <c r="O319" s="70">
        <v>0</v>
      </c>
      <c r="P319" s="70">
        <v>0</v>
      </c>
      <c r="Q319" s="70">
        <v>0</v>
      </c>
      <c r="R319" s="70">
        <v>0</v>
      </c>
      <c r="S319" s="70">
        <v>0</v>
      </c>
    </row>
    <row r="320" spans="1:19" ht="18.95" hidden="1" customHeight="1" outlineLevel="1" x14ac:dyDescent="0.2">
      <c r="A320" s="77"/>
      <c r="B320" s="12" t="s">
        <v>6</v>
      </c>
      <c r="C320" s="44">
        <f t="shared" si="305"/>
        <v>0</v>
      </c>
      <c r="D320" s="98"/>
      <c r="E320" s="68">
        <v>0</v>
      </c>
      <c r="F320" s="68">
        <v>0</v>
      </c>
      <c r="G320" s="68">
        <v>0</v>
      </c>
      <c r="H320" s="68">
        <v>0</v>
      </c>
      <c r="I320" s="68">
        <v>0</v>
      </c>
      <c r="J320" s="68">
        <v>0</v>
      </c>
      <c r="K320" s="68">
        <v>0</v>
      </c>
      <c r="L320" s="68">
        <v>0</v>
      </c>
      <c r="M320" s="68">
        <v>0</v>
      </c>
      <c r="N320" s="68">
        <v>0</v>
      </c>
      <c r="O320" s="68">
        <v>0</v>
      </c>
      <c r="P320" s="68">
        <v>0</v>
      </c>
      <c r="Q320" s="68">
        <v>0</v>
      </c>
      <c r="R320" s="68">
        <v>0</v>
      </c>
      <c r="S320" s="68">
        <v>0</v>
      </c>
    </row>
    <row r="321" spans="1:19" ht="18.95" hidden="1" customHeight="1" outlineLevel="1" thickBot="1" x14ac:dyDescent="0.25">
      <c r="A321" s="77"/>
      <c r="B321" s="15" t="str">
        <f>ProjectManagementText</f>
        <v>Project management ShippingLab (0%)</v>
      </c>
      <c r="C321" s="44">
        <f t="shared" si="305"/>
        <v>0</v>
      </c>
      <c r="D321" s="98"/>
      <c r="E321" s="28">
        <f t="shared" ref="E321:F321" si="306">IFERROR(ROUND(SUM(E316:E320)*ProjectManagement,0),0)</f>
        <v>0</v>
      </c>
      <c r="F321" s="28">
        <f t="shared" si="306"/>
        <v>0</v>
      </c>
      <c r="G321" s="28">
        <f t="shared" ref="G321:K321" si="307">IFERROR(ROUND(SUM(G316:G320)*ProjectManagement,0),0)</f>
        <v>0</v>
      </c>
      <c r="H321" s="28">
        <f t="shared" si="307"/>
        <v>0</v>
      </c>
      <c r="I321" s="28">
        <f t="shared" si="307"/>
        <v>0</v>
      </c>
      <c r="J321" s="28">
        <f t="shared" si="307"/>
        <v>0</v>
      </c>
      <c r="K321" s="28">
        <f t="shared" si="307"/>
        <v>0</v>
      </c>
      <c r="L321" s="28">
        <f t="shared" ref="L321:S321" si="308">IFERROR(ROUND(SUM(L316:L320)*ProjectManagement,0),0)</f>
        <v>0</v>
      </c>
      <c r="M321" s="28">
        <f t="shared" si="308"/>
        <v>0</v>
      </c>
      <c r="N321" s="28">
        <f t="shared" si="308"/>
        <v>0</v>
      </c>
      <c r="O321" s="28">
        <f t="shared" si="308"/>
        <v>0</v>
      </c>
      <c r="P321" s="28">
        <f t="shared" si="308"/>
        <v>0</v>
      </c>
      <c r="Q321" s="28">
        <f t="shared" si="308"/>
        <v>0</v>
      </c>
      <c r="R321" s="28">
        <f t="shared" si="308"/>
        <v>0</v>
      </c>
      <c r="S321" s="28">
        <f t="shared" si="308"/>
        <v>0</v>
      </c>
    </row>
    <row r="322" spans="1:19" ht="18.95" hidden="1" customHeight="1" outlineLevel="1" x14ac:dyDescent="0.2">
      <c r="A322" s="77"/>
      <c r="B322" s="26" t="s">
        <v>7</v>
      </c>
      <c r="C322" s="45">
        <f t="shared" si="305"/>
        <v>0</v>
      </c>
      <c r="D322" s="98"/>
      <c r="E322" s="21">
        <f>IFERROR(ROUND((SUM(E316:E319,E321)*E$8)+IF(E$7&lt;1,0,SUM(E316:E319,E321)*(E$7-1)),0),0)</f>
        <v>0</v>
      </c>
      <c r="F322" s="21">
        <f t="shared" ref="F322:S322" si="309">IFERROR(ROUND((SUM(F316:F319,F321)*F$8)+IF(F$7&lt;1,0,SUM(F316:F319,F321)*(F$7-1)),0),0)</f>
        <v>0</v>
      </c>
      <c r="G322" s="21">
        <f t="shared" si="309"/>
        <v>0</v>
      </c>
      <c r="H322" s="21">
        <f t="shared" si="309"/>
        <v>0</v>
      </c>
      <c r="I322" s="21">
        <f t="shared" si="309"/>
        <v>0</v>
      </c>
      <c r="J322" s="21">
        <f t="shared" si="309"/>
        <v>0</v>
      </c>
      <c r="K322" s="21">
        <f t="shared" si="309"/>
        <v>0</v>
      </c>
      <c r="L322" s="21">
        <f t="shared" si="309"/>
        <v>0</v>
      </c>
      <c r="M322" s="21">
        <f t="shared" si="309"/>
        <v>0</v>
      </c>
      <c r="N322" s="21">
        <f t="shared" si="309"/>
        <v>0</v>
      </c>
      <c r="O322" s="21">
        <f t="shared" si="309"/>
        <v>0</v>
      </c>
      <c r="P322" s="21">
        <f t="shared" si="309"/>
        <v>0</v>
      </c>
      <c r="Q322" s="21">
        <f t="shared" si="309"/>
        <v>0</v>
      </c>
      <c r="R322" s="21">
        <f t="shared" si="309"/>
        <v>0</v>
      </c>
      <c r="S322" s="21">
        <f t="shared" si="309"/>
        <v>0</v>
      </c>
    </row>
    <row r="323" spans="1:19" ht="18.95" hidden="1" customHeight="1" outlineLevel="1" thickBot="1" x14ac:dyDescent="0.25">
      <c r="A323" s="77"/>
      <c r="B323" s="15" t="s">
        <v>8</v>
      </c>
      <c r="C323" s="46">
        <f t="shared" si="305"/>
        <v>0</v>
      </c>
      <c r="D323" s="98"/>
      <c r="E323" s="27">
        <f>IFERROR(SUM(E316:E321),0)</f>
        <v>0</v>
      </c>
      <c r="F323" s="27">
        <f t="shared" ref="F323:S323" si="310">IFERROR(SUM(F316:F320),0)</f>
        <v>0</v>
      </c>
      <c r="G323" s="27">
        <f t="shared" si="310"/>
        <v>0</v>
      </c>
      <c r="H323" s="27">
        <f t="shared" si="310"/>
        <v>0</v>
      </c>
      <c r="I323" s="27">
        <f t="shared" si="310"/>
        <v>0</v>
      </c>
      <c r="J323" s="27">
        <f t="shared" si="310"/>
        <v>0</v>
      </c>
      <c r="K323" s="27">
        <f t="shared" si="310"/>
        <v>0</v>
      </c>
      <c r="L323" s="27">
        <f t="shared" si="310"/>
        <v>0</v>
      </c>
      <c r="M323" s="27">
        <f t="shared" si="310"/>
        <v>0</v>
      </c>
      <c r="N323" s="27">
        <f t="shared" si="310"/>
        <v>0</v>
      </c>
      <c r="O323" s="27">
        <f t="shared" si="310"/>
        <v>0</v>
      </c>
      <c r="P323" s="27">
        <f t="shared" si="310"/>
        <v>0</v>
      </c>
      <c r="Q323" s="27">
        <f t="shared" si="310"/>
        <v>0</v>
      </c>
      <c r="R323" s="27">
        <f t="shared" si="310"/>
        <v>0</v>
      </c>
      <c r="S323" s="27">
        <f t="shared" si="310"/>
        <v>0</v>
      </c>
    </row>
    <row r="324" spans="1:19" ht="18.95" hidden="1" customHeight="1" outlineLevel="1" thickBot="1" x14ac:dyDescent="0.25">
      <c r="A324" s="77"/>
      <c r="B324" s="47" t="s">
        <v>9</v>
      </c>
      <c r="C324" s="48">
        <f t="shared" si="305"/>
        <v>0</v>
      </c>
      <c r="D324" s="99"/>
      <c r="E324" s="48">
        <f>IFERROR(SUM(E316:E322),0)</f>
        <v>0</v>
      </c>
      <c r="F324" s="48">
        <f t="shared" ref="F324:S324" si="311">IFERROR(SUM(F316:F322),0)</f>
        <v>0</v>
      </c>
      <c r="G324" s="48">
        <f t="shared" si="311"/>
        <v>0</v>
      </c>
      <c r="H324" s="48">
        <f t="shared" si="311"/>
        <v>0</v>
      </c>
      <c r="I324" s="48">
        <f t="shared" si="311"/>
        <v>0</v>
      </c>
      <c r="J324" s="48">
        <f t="shared" si="311"/>
        <v>0</v>
      </c>
      <c r="K324" s="48">
        <f t="shared" si="311"/>
        <v>0</v>
      </c>
      <c r="L324" s="48">
        <f t="shared" si="311"/>
        <v>0</v>
      </c>
      <c r="M324" s="48">
        <f t="shared" si="311"/>
        <v>0</v>
      </c>
      <c r="N324" s="48">
        <f t="shared" si="311"/>
        <v>0</v>
      </c>
      <c r="O324" s="48">
        <f t="shared" si="311"/>
        <v>0</v>
      </c>
      <c r="P324" s="48">
        <f t="shared" si="311"/>
        <v>0</v>
      </c>
      <c r="Q324" s="48">
        <f t="shared" si="311"/>
        <v>0</v>
      </c>
      <c r="R324" s="48">
        <f t="shared" si="311"/>
        <v>0</v>
      </c>
      <c r="S324" s="49">
        <f t="shared" si="311"/>
        <v>0</v>
      </c>
    </row>
    <row r="325" spans="1:19" s="110" customFormat="1" ht="13.5" customHeight="1" collapsed="1" x14ac:dyDescent="0.25">
      <c r="A325" s="91"/>
      <c r="B325" s="111"/>
      <c r="C325" s="84" t="s">
        <v>69</v>
      </c>
      <c r="D325" s="84"/>
      <c r="E325" s="94">
        <f t="shared" ref="E325:S325" si="312">IFERROR(IF(ISNUMBER(SEARCH("industrial",$C310)),E$9*E324,E$10*E324),0)</f>
        <v>0</v>
      </c>
      <c r="F325" s="94">
        <f t="shared" si="312"/>
        <v>0</v>
      </c>
      <c r="G325" s="94">
        <f t="shared" si="312"/>
        <v>0</v>
      </c>
      <c r="H325" s="94">
        <f t="shared" si="312"/>
        <v>0</v>
      </c>
      <c r="I325" s="94">
        <f t="shared" si="312"/>
        <v>0</v>
      </c>
      <c r="J325" s="94">
        <f t="shared" si="312"/>
        <v>0</v>
      </c>
      <c r="K325" s="94">
        <f t="shared" si="312"/>
        <v>0</v>
      </c>
      <c r="L325" s="94">
        <f t="shared" si="312"/>
        <v>0</v>
      </c>
      <c r="M325" s="94">
        <f t="shared" si="312"/>
        <v>0</v>
      </c>
      <c r="N325" s="94">
        <f t="shared" si="312"/>
        <v>0</v>
      </c>
      <c r="O325" s="94">
        <f t="shared" si="312"/>
        <v>0</v>
      </c>
      <c r="P325" s="94">
        <f t="shared" si="312"/>
        <v>0</v>
      </c>
      <c r="Q325" s="94">
        <f t="shared" si="312"/>
        <v>0</v>
      </c>
      <c r="R325" s="94">
        <f t="shared" si="312"/>
        <v>0</v>
      </c>
      <c r="S325" s="94">
        <f t="shared" si="312"/>
        <v>0</v>
      </c>
    </row>
    <row r="326" spans="1:19" s="86" customFormat="1" ht="18" customHeight="1" x14ac:dyDescent="0.25">
      <c r="A326" s="77"/>
      <c r="B326" s="75"/>
      <c r="C326" s="75"/>
      <c r="D326" s="75"/>
      <c r="E326" s="76"/>
      <c r="F326" s="76"/>
      <c r="G326" s="76"/>
      <c r="H326" s="76"/>
      <c r="I326" s="76"/>
      <c r="J326" s="76"/>
      <c r="K326" s="76"/>
      <c r="L326" s="76"/>
      <c r="M326" s="76"/>
      <c r="N326" s="76"/>
      <c r="O326" s="76"/>
      <c r="P326" s="76"/>
      <c r="Q326" s="76"/>
      <c r="R326" s="76"/>
      <c r="S326" s="76"/>
    </row>
    <row r="327" spans="1:19" s="23" customFormat="1" ht="21.95" customHeight="1" x14ac:dyDescent="0.2">
      <c r="A327" s="134">
        <v>14</v>
      </c>
      <c r="B327" s="3" t="str">
        <f>IF(LEFT(C329,1)="(","WP"&amp;A327&amp;" - Work Package Budget","WP"&amp;A327&amp;" - "&amp;C329)</f>
        <v>WP14 - Work Package Budget</v>
      </c>
      <c r="C327" s="3"/>
      <c r="D327" s="10"/>
      <c r="E327" s="10"/>
      <c r="F327" s="10"/>
      <c r="G327" s="10"/>
      <c r="H327" s="10"/>
      <c r="I327" s="10"/>
      <c r="J327" s="10"/>
      <c r="K327" s="10"/>
      <c r="L327" s="10"/>
      <c r="M327" s="10"/>
      <c r="N327" s="10"/>
      <c r="O327" s="10"/>
      <c r="P327" s="10"/>
      <c r="Q327" s="10"/>
      <c r="R327" s="10"/>
      <c r="S327" s="10"/>
    </row>
    <row r="328" spans="1:19" s="86" customFormat="1" ht="18" hidden="1" outlineLevel="1" x14ac:dyDescent="0.25">
      <c r="A328" s="77"/>
      <c r="B328" s="75"/>
      <c r="C328" s="75"/>
      <c r="D328" s="75"/>
      <c r="E328" s="76"/>
      <c r="F328" s="76"/>
      <c r="G328" s="76"/>
      <c r="H328" s="76"/>
      <c r="I328" s="76"/>
      <c r="J328" s="76"/>
      <c r="K328" s="76"/>
      <c r="L328" s="76"/>
      <c r="M328" s="76"/>
      <c r="N328" s="76"/>
      <c r="O328" s="76"/>
      <c r="P328" s="76"/>
      <c r="Q328" s="76"/>
      <c r="R328" s="76"/>
      <c r="S328" s="76"/>
    </row>
    <row r="329" spans="1:19" s="23" customFormat="1" hidden="1" outlineLevel="1" x14ac:dyDescent="0.2">
      <c r="A329" s="92"/>
      <c r="B329" s="4" t="s">
        <v>32</v>
      </c>
      <c r="C329" s="135" t="str">
        <f>"(write a descriptive name for WP"&amp;A327&amp;")"</f>
        <v>(write a descriptive name for WP14)</v>
      </c>
      <c r="D329" s="137"/>
      <c r="E329" s="138"/>
      <c r="F329" s="76"/>
      <c r="G329" s="76"/>
      <c r="H329" s="76"/>
      <c r="I329" s="76"/>
      <c r="J329" s="76"/>
      <c r="K329" s="76"/>
      <c r="L329" s="76"/>
      <c r="M329" s="76"/>
      <c r="N329" s="76"/>
      <c r="O329" s="76"/>
      <c r="P329" s="76"/>
      <c r="Q329" s="76"/>
      <c r="R329" s="76"/>
      <c r="S329" s="76"/>
    </row>
    <row r="330" spans="1:19" s="23" customFormat="1" ht="15" hidden="1" outlineLevel="1" x14ac:dyDescent="0.2">
      <c r="A330" s="77"/>
      <c r="B330" s="4" t="s">
        <v>50</v>
      </c>
      <c r="C330" s="120" t="s">
        <v>51</v>
      </c>
      <c r="D330" s="135"/>
      <c r="E330" s="136" t="s">
        <v>49</v>
      </c>
      <c r="F330" s="76"/>
      <c r="G330" s="76"/>
      <c r="H330" s="76"/>
      <c r="I330" s="76"/>
      <c r="J330" s="76"/>
      <c r="K330" s="76"/>
      <c r="L330" s="76"/>
      <c r="M330" s="76"/>
      <c r="N330" s="76"/>
      <c r="O330" s="76"/>
      <c r="P330" s="76"/>
      <c r="Q330" s="76"/>
      <c r="R330" s="76"/>
      <c r="S330" s="76"/>
    </row>
    <row r="331" spans="1:19" s="23" customFormat="1" hidden="1" outlineLevel="1" x14ac:dyDescent="0.2">
      <c r="A331" s="77"/>
      <c r="B331" s="4" t="s">
        <v>48</v>
      </c>
      <c r="C331" s="135" t="s">
        <v>47</v>
      </c>
      <c r="D331" s="137"/>
      <c r="E331" s="138"/>
      <c r="F331" s="76"/>
      <c r="G331" s="76"/>
      <c r="H331" s="76"/>
      <c r="I331" s="76"/>
      <c r="J331" s="76"/>
      <c r="K331" s="76"/>
      <c r="L331" s="76"/>
      <c r="M331" s="76"/>
      <c r="N331" s="76"/>
      <c r="O331" s="76"/>
      <c r="P331" s="76"/>
      <c r="Q331" s="76"/>
      <c r="R331" s="76"/>
      <c r="S331" s="76"/>
    </row>
    <row r="332" spans="1:19" s="23" customFormat="1" hidden="1" outlineLevel="1" x14ac:dyDescent="0.2">
      <c r="A332" s="77"/>
      <c r="B332" s="11" t="s">
        <v>30</v>
      </c>
      <c r="C332" s="135" t="s">
        <v>24</v>
      </c>
      <c r="D332" s="137"/>
      <c r="E332" s="138"/>
      <c r="F332" s="76"/>
      <c r="G332" s="76"/>
      <c r="H332" s="76"/>
      <c r="I332" s="76"/>
      <c r="J332" s="76"/>
      <c r="K332" s="76"/>
      <c r="L332" s="76"/>
      <c r="M332" s="76"/>
      <c r="N332" s="76"/>
      <c r="O332" s="76"/>
      <c r="P332" s="76"/>
      <c r="Q332" s="76"/>
      <c r="R332" s="76"/>
      <c r="S332" s="76"/>
    </row>
    <row r="333" spans="1:19" s="86" customFormat="1" ht="18" hidden="1" outlineLevel="1" x14ac:dyDescent="0.25">
      <c r="A333" s="77"/>
      <c r="B333" s="78"/>
      <c r="C333" s="78"/>
      <c r="D333" s="78"/>
      <c r="E333" s="76"/>
      <c r="F333" s="76"/>
      <c r="G333" s="76"/>
      <c r="H333" s="76"/>
      <c r="I333" s="76"/>
      <c r="J333" s="76"/>
      <c r="K333" s="76"/>
      <c r="L333" s="76"/>
      <c r="M333" s="76"/>
      <c r="N333" s="76"/>
      <c r="O333" s="76"/>
      <c r="P333" s="76"/>
      <c r="Q333" s="76"/>
      <c r="R333" s="76"/>
      <c r="S333" s="76"/>
    </row>
    <row r="334" spans="1:19" ht="27.75" hidden="1" customHeight="1" outlineLevel="1" x14ac:dyDescent="0.2">
      <c r="A334" s="87"/>
      <c r="B334" s="16" t="s">
        <v>29</v>
      </c>
      <c r="C334" s="43" t="str">
        <f>"Total WP"&amp;A327</f>
        <v>Total WP14</v>
      </c>
      <c r="D334" s="95"/>
      <c r="E334" s="22" t="str">
        <f t="shared" ref="E334:S334" si="313">IF(LEFT(E$3,1)="(","",E$3)</f>
        <v/>
      </c>
      <c r="F334" s="22" t="str">
        <f t="shared" si="313"/>
        <v/>
      </c>
      <c r="G334" s="22" t="str">
        <f t="shared" si="313"/>
        <v/>
      </c>
      <c r="H334" s="22" t="str">
        <f t="shared" si="313"/>
        <v/>
      </c>
      <c r="I334" s="22" t="str">
        <f t="shared" si="313"/>
        <v/>
      </c>
      <c r="J334" s="22" t="str">
        <f t="shared" si="313"/>
        <v/>
      </c>
      <c r="K334" s="22" t="str">
        <f t="shared" si="313"/>
        <v/>
      </c>
      <c r="L334" s="22" t="str">
        <f t="shared" si="313"/>
        <v/>
      </c>
      <c r="M334" s="22" t="str">
        <f t="shared" si="313"/>
        <v/>
      </c>
      <c r="N334" s="22" t="str">
        <f t="shared" si="313"/>
        <v/>
      </c>
      <c r="O334" s="22" t="str">
        <f t="shared" si="313"/>
        <v/>
      </c>
      <c r="P334" s="22" t="str">
        <f t="shared" si="313"/>
        <v/>
      </c>
      <c r="Q334" s="22" t="str">
        <f t="shared" si="313"/>
        <v/>
      </c>
      <c r="R334" s="22" t="str">
        <f t="shared" si="313"/>
        <v/>
      </c>
      <c r="S334" s="22" t="str">
        <f t="shared" si="313"/>
        <v/>
      </c>
    </row>
    <row r="335" spans="1:19" s="128" customFormat="1" ht="15" hidden="1" customHeight="1" outlineLevel="1" x14ac:dyDescent="0.25">
      <c r="A335" s="125"/>
      <c r="B335" s="126"/>
      <c r="C335" s="127" t="s">
        <v>122</v>
      </c>
      <c r="D335" s="122"/>
      <c r="E335" s="131"/>
      <c r="F335" s="131"/>
      <c r="G335" s="131"/>
      <c r="H335" s="131"/>
      <c r="I335" s="131"/>
      <c r="J335" s="131"/>
      <c r="K335" s="131"/>
      <c r="L335" s="131"/>
      <c r="M335" s="131"/>
      <c r="N335" s="131"/>
      <c r="O335" s="131"/>
      <c r="P335" s="131"/>
      <c r="Q335" s="131"/>
      <c r="R335" s="131"/>
      <c r="S335" s="131"/>
    </row>
    <row r="336" spans="1:19" s="128" customFormat="1" ht="15" hidden="1" customHeight="1" outlineLevel="1" x14ac:dyDescent="0.25">
      <c r="A336" s="125"/>
      <c r="B336" s="129"/>
      <c r="C336" s="130" t="s">
        <v>121</v>
      </c>
      <c r="D336" s="122"/>
      <c r="E336" s="124">
        <v>0</v>
      </c>
      <c r="F336" s="124">
        <v>0</v>
      </c>
      <c r="G336" s="124">
        <v>0</v>
      </c>
      <c r="H336" s="124">
        <v>0</v>
      </c>
      <c r="I336" s="124">
        <v>0</v>
      </c>
      <c r="J336" s="124">
        <v>0</v>
      </c>
      <c r="K336" s="124">
        <v>0</v>
      </c>
      <c r="L336" s="124">
        <v>0</v>
      </c>
      <c r="M336" s="124">
        <v>0</v>
      </c>
      <c r="N336" s="124">
        <v>0</v>
      </c>
      <c r="O336" s="124">
        <v>0</v>
      </c>
      <c r="P336" s="124">
        <v>0</v>
      </c>
      <c r="Q336" s="124">
        <v>0</v>
      </c>
      <c r="R336" s="124">
        <v>0</v>
      </c>
      <c r="S336" s="124">
        <v>0</v>
      </c>
    </row>
    <row r="337" spans="1:19" ht="18.95" hidden="1" customHeight="1" outlineLevel="1" x14ac:dyDescent="0.2">
      <c r="A337" s="77"/>
      <c r="B337" s="12" t="s">
        <v>2</v>
      </c>
      <c r="C337" s="44">
        <f>SUM(E337:S337)</f>
        <v>0</v>
      </c>
      <c r="D337" s="98"/>
      <c r="E337" s="68">
        <f>E335*E336</f>
        <v>0</v>
      </c>
      <c r="F337" s="68">
        <f t="shared" ref="F337:S337" si="314">F335*F336</f>
        <v>0</v>
      </c>
      <c r="G337" s="68">
        <f t="shared" si="314"/>
        <v>0</v>
      </c>
      <c r="H337" s="68">
        <f t="shared" si="314"/>
        <v>0</v>
      </c>
      <c r="I337" s="68">
        <f t="shared" si="314"/>
        <v>0</v>
      </c>
      <c r="J337" s="68">
        <f t="shared" si="314"/>
        <v>0</v>
      </c>
      <c r="K337" s="68">
        <f t="shared" si="314"/>
        <v>0</v>
      </c>
      <c r="L337" s="68">
        <f t="shared" si="314"/>
        <v>0</v>
      </c>
      <c r="M337" s="68">
        <f t="shared" si="314"/>
        <v>0</v>
      </c>
      <c r="N337" s="68">
        <f t="shared" si="314"/>
        <v>0</v>
      </c>
      <c r="O337" s="68">
        <f t="shared" si="314"/>
        <v>0</v>
      </c>
      <c r="P337" s="68">
        <f t="shared" si="314"/>
        <v>0</v>
      </c>
      <c r="Q337" s="68">
        <f t="shared" si="314"/>
        <v>0</v>
      </c>
      <c r="R337" s="68">
        <f t="shared" si="314"/>
        <v>0</v>
      </c>
      <c r="S337" s="68">
        <f t="shared" si="314"/>
        <v>0</v>
      </c>
    </row>
    <row r="338" spans="1:19" ht="18.95" hidden="1" customHeight="1" outlineLevel="1" x14ac:dyDescent="0.2">
      <c r="A338" s="77"/>
      <c r="B338" s="13" t="s">
        <v>3</v>
      </c>
      <c r="C338" s="44">
        <f t="shared" ref="C338:C345" si="315">SUM(E338:S338)</f>
        <v>0</v>
      </c>
      <c r="D338" s="98"/>
      <c r="E338" s="69">
        <v>0</v>
      </c>
      <c r="F338" s="69">
        <v>0</v>
      </c>
      <c r="G338" s="69">
        <v>0</v>
      </c>
      <c r="H338" s="69">
        <v>0</v>
      </c>
      <c r="I338" s="69">
        <v>0</v>
      </c>
      <c r="J338" s="69">
        <v>0</v>
      </c>
      <c r="K338" s="69">
        <v>0</v>
      </c>
      <c r="L338" s="69">
        <v>0</v>
      </c>
      <c r="M338" s="69">
        <v>0</v>
      </c>
      <c r="N338" s="69">
        <v>0</v>
      </c>
      <c r="O338" s="69">
        <v>0</v>
      </c>
      <c r="P338" s="69">
        <v>0</v>
      </c>
      <c r="Q338" s="69">
        <v>0</v>
      </c>
      <c r="R338" s="69">
        <v>0</v>
      </c>
      <c r="S338" s="69">
        <v>0</v>
      </c>
    </row>
    <row r="339" spans="1:19" ht="18.95" hidden="1" customHeight="1" outlineLevel="1" x14ac:dyDescent="0.2">
      <c r="A339" s="77"/>
      <c r="B339" s="12" t="s">
        <v>4</v>
      </c>
      <c r="C339" s="44">
        <f t="shared" si="315"/>
        <v>0</v>
      </c>
      <c r="D339" s="98"/>
      <c r="E339" s="68">
        <v>0</v>
      </c>
      <c r="F339" s="68">
        <v>0</v>
      </c>
      <c r="G339" s="68">
        <v>0</v>
      </c>
      <c r="H339" s="68">
        <v>0</v>
      </c>
      <c r="I339" s="68">
        <v>0</v>
      </c>
      <c r="J339" s="68">
        <v>0</v>
      </c>
      <c r="K339" s="68">
        <v>0</v>
      </c>
      <c r="L339" s="68">
        <v>0</v>
      </c>
      <c r="M339" s="68">
        <v>0</v>
      </c>
      <c r="N339" s="68">
        <v>0</v>
      </c>
      <c r="O339" s="68">
        <v>0</v>
      </c>
      <c r="P339" s="68">
        <v>0</v>
      </c>
      <c r="Q339" s="68">
        <v>0</v>
      </c>
      <c r="R339" s="68">
        <v>0</v>
      </c>
      <c r="S339" s="68">
        <v>0</v>
      </c>
    </row>
    <row r="340" spans="1:19" ht="18.95" hidden="1" customHeight="1" outlineLevel="1" x14ac:dyDescent="0.2">
      <c r="A340" s="77"/>
      <c r="B340" s="14" t="s">
        <v>5</v>
      </c>
      <c r="C340" s="44">
        <f t="shared" si="315"/>
        <v>0</v>
      </c>
      <c r="D340" s="98"/>
      <c r="E340" s="70">
        <v>0</v>
      </c>
      <c r="F340" s="70">
        <v>0</v>
      </c>
      <c r="G340" s="70">
        <v>0</v>
      </c>
      <c r="H340" s="70">
        <v>0</v>
      </c>
      <c r="I340" s="70">
        <v>0</v>
      </c>
      <c r="J340" s="70">
        <v>0</v>
      </c>
      <c r="K340" s="70">
        <v>0</v>
      </c>
      <c r="L340" s="70">
        <v>0</v>
      </c>
      <c r="M340" s="70">
        <v>0</v>
      </c>
      <c r="N340" s="70">
        <v>0</v>
      </c>
      <c r="O340" s="70">
        <v>0</v>
      </c>
      <c r="P340" s="70">
        <v>0</v>
      </c>
      <c r="Q340" s="70">
        <v>0</v>
      </c>
      <c r="R340" s="70">
        <v>0</v>
      </c>
      <c r="S340" s="70">
        <v>0</v>
      </c>
    </row>
    <row r="341" spans="1:19" ht="18.95" hidden="1" customHeight="1" outlineLevel="1" x14ac:dyDescent="0.2">
      <c r="A341" s="77"/>
      <c r="B341" s="12" t="s">
        <v>6</v>
      </c>
      <c r="C341" s="44">
        <f t="shared" si="315"/>
        <v>0</v>
      </c>
      <c r="D341" s="98"/>
      <c r="E341" s="68">
        <v>0</v>
      </c>
      <c r="F341" s="68">
        <v>0</v>
      </c>
      <c r="G341" s="68">
        <v>0</v>
      </c>
      <c r="H341" s="68">
        <v>0</v>
      </c>
      <c r="I341" s="68">
        <v>0</v>
      </c>
      <c r="J341" s="68">
        <v>0</v>
      </c>
      <c r="K341" s="68">
        <v>0</v>
      </c>
      <c r="L341" s="68">
        <v>0</v>
      </c>
      <c r="M341" s="68">
        <v>0</v>
      </c>
      <c r="N341" s="68">
        <v>0</v>
      </c>
      <c r="O341" s="68">
        <v>0</v>
      </c>
      <c r="P341" s="68">
        <v>0</v>
      </c>
      <c r="Q341" s="68">
        <v>0</v>
      </c>
      <c r="R341" s="68">
        <v>0</v>
      </c>
      <c r="S341" s="68">
        <v>0</v>
      </c>
    </row>
    <row r="342" spans="1:19" ht="18.95" hidden="1" customHeight="1" outlineLevel="1" thickBot="1" x14ac:dyDescent="0.25">
      <c r="A342" s="77"/>
      <c r="B342" s="15" t="str">
        <f>ProjectManagementText</f>
        <v>Project management ShippingLab (0%)</v>
      </c>
      <c r="C342" s="44">
        <f t="shared" si="315"/>
        <v>0</v>
      </c>
      <c r="D342" s="98"/>
      <c r="E342" s="28">
        <f t="shared" ref="E342:F342" si="316">IFERROR(ROUND(SUM(E337:E341)*ProjectManagement,0),0)</f>
        <v>0</v>
      </c>
      <c r="F342" s="28">
        <f t="shared" si="316"/>
        <v>0</v>
      </c>
      <c r="G342" s="28">
        <f t="shared" ref="G342:K342" si="317">IFERROR(ROUND(SUM(G337:G341)*ProjectManagement,0),0)</f>
        <v>0</v>
      </c>
      <c r="H342" s="28">
        <f t="shared" si="317"/>
        <v>0</v>
      </c>
      <c r="I342" s="28">
        <f t="shared" si="317"/>
        <v>0</v>
      </c>
      <c r="J342" s="28">
        <f t="shared" si="317"/>
        <v>0</v>
      </c>
      <c r="K342" s="28">
        <f t="shared" si="317"/>
        <v>0</v>
      </c>
      <c r="L342" s="28">
        <f t="shared" ref="L342:S342" si="318">IFERROR(ROUND(SUM(L337:L341)*ProjectManagement,0),0)</f>
        <v>0</v>
      </c>
      <c r="M342" s="28">
        <f t="shared" si="318"/>
        <v>0</v>
      </c>
      <c r="N342" s="28">
        <f t="shared" si="318"/>
        <v>0</v>
      </c>
      <c r="O342" s="28">
        <f t="shared" si="318"/>
        <v>0</v>
      </c>
      <c r="P342" s="28">
        <f t="shared" si="318"/>
        <v>0</v>
      </c>
      <c r="Q342" s="28">
        <f t="shared" si="318"/>
        <v>0</v>
      </c>
      <c r="R342" s="28">
        <f t="shared" si="318"/>
        <v>0</v>
      </c>
      <c r="S342" s="28">
        <f t="shared" si="318"/>
        <v>0</v>
      </c>
    </row>
    <row r="343" spans="1:19" ht="18.95" hidden="1" customHeight="1" outlineLevel="1" x14ac:dyDescent="0.2">
      <c r="A343" s="77"/>
      <c r="B343" s="26" t="s">
        <v>7</v>
      </c>
      <c r="C343" s="45">
        <f t="shared" si="315"/>
        <v>0</v>
      </c>
      <c r="D343" s="98"/>
      <c r="E343" s="21">
        <f>IFERROR(ROUND((SUM(E337:E340,E342)*E$8)+IF(E$7&lt;1,0,SUM(E337:E340,E342)*(E$7-1)),0),0)</f>
        <v>0</v>
      </c>
      <c r="F343" s="21">
        <f t="shared" ref="F343:S343" si="319">IFERROR(ROUND((SUM(F337:F340,F342)*F$8)+IF(F$7&lt;1,0,SUM(F337:F340,F342)*(F$7-1)),0),0)</f>
        <v>0</v>
      </c>
      <c r="G343" s="21">
        <f t="shared" si="319"/>
        <v>0</v>
      </c>
      <c r="H343" s="21">
        <f t="shared" si="319"/>
        <v>0</v>
      </c>
      <c r="I343" s="21">
        <f t="shared" si="319"/>
        <v>0</v>
      </c>
      <c r="J343" s="21">
        <f t="shared" si="319"/>
        <v>0</v>
      </c>
      <c r="K343" s="21">
        <f t="shared" si="319"/>
        <v>0</v>
      </c>
      <c r="L343" s="21">
        <f t="shared" si="319"/>
        <v>0</v>
      </c>
      <c r="M343" s="21">
        <f t="shared" si="319"/>
        <v>0</v>
      </c>
      <c r="N343" s="21">
        <f t="shared" si="319"/>
        <v>0</v>
      </c>
      <c r="O343" s="21">
        <f t="shared" si="319"/>
        <v>0</v>
      </c>
      <c r="P343" s="21">
        <f t="shared" si="319"/>
        <v>0</v>
      </c>
      <c r="Q343" s="21">
        <f t="shared" si="319"/>
        <v>0</v>
      </c>
      <c r="R343" s="21">
        <f t="shared" si="319"/>
        <v>0</v>
      </c>
      <c r="S343" s="21">
        <f t="shared" si="319"/>
        <v>0</v>
      </c>
    </row>
    <row r="344" spans="1:19" ht="18.95" hidden="1" customHeight="1" outlineLevel="1" thickBot="1" x14ac:dyDescent="0.25">
      <c r="A344" s="77"/>
      <c r="B344" s="15" t="s">
        <v>8</v>
      </c>
      <c r="C344" s="46">
        <f t="shared" si="315"/>
        <v>0</v>
      </c>
      <c r="D344" s="98"/>
      <c r="E344" s="27">
        <f>IFERROR(SUM(E337:E342),0)</f>
        <v>0</v>
      </c>
      <c r="F344" s="27">
        <f t="shared" ref="F344:S344" si="320">IFERROR(SUM(F337:F341),0)</f>
        <v>0</v>
      </c>
      <c r="G344" s="27">
        <f t="shared" si="320"/>
        <v>0</v>
      </c>
      <c r="H344" s="27">
        <f t="shared" si="320"/>
        <v>0</v>
      </c>
      <c r="I344" s="27">
        <f t="shared" si="320"/>
        <v>0</v>
      </c>
      <c r="J344" s="27">
        <f t="shared" si="320"/>
        <v>0</v>
      </c>
      <c r="K344" s="27">
        <f t="shared" si="320"/>
        <v>0</v>
      </c>
      <c r="L344" s="27">
        <f t="shared" si="320"/>
        <v>0</v>
      </c>
      <c r="M344" s="27">
        <f t="shared" si="320"/>
        <v>0</v>
      </c>
      <c r="N344" s="27">
        <f t="shared" si="320"/>
        <v>0</v>
      </c>
      <c r="O344" s="27">
        <f t="shared" si="320"/>
        <v>0</v>
      </c>
      <c r="P344" s="27">
        <f t="shared" si="320"/>
        <v>0</v>
      </c>
      <c r="Q344" s="27">
        <f t="shared" si="320"/>
        <v>0</v>
      </c>
      <c r="R344" s="27">
        <f t="shared" si="320"/>
        <v>0</v>
      </c>
      <c r="S344" s="27">
        <f t="shared" si="320"/>
        <v>0</v>
      </c>
    </row>
    <row r="345" spans="1:19" ht="18.95" hidden="1" customHeight="1" outlineLevel="1" thickBot="1" x14ac:dyDescent="0.25">
      <c r="A345" s="77"/>
      <c r="B345" s="47" t="s">
        <v>9</v>
      </c>
      <c r="C345" s="48">
        <f t="shared" si="315"/>
        <v>0</v>
      </c>
      <c r="D345" s="99"/>
      <c r="E345" s="48">
        <f>IFERROR(SUM(E337:E343),0)</f>
        <v>0</v>
      </c>
      <c r="F345" s="48">
        <f t="shared" ref="F345:S345" si="321">IFERROR(SUM(F337:F343),0)</f>
        <v>0</v>
      </c>
      <c r="G345" s="48">
        <f t="shared" si="321"/>
        <v>0</v>
      </c>
      <c r="H345" s="48">
        <f t="shared" si="321"/>
        <v>0</v>
      </c>
      <c r="I345" s="48">
        <f t="shared" si="321"/>
        <v>0</v>
      </c>
      <c r="J345" s="48">
        <f t="shared" si="321"/>
        <v>0</v>
      </c>
      <c r="K345" s="48">
        <f t="shared" si="321"/>
        <v>0</v>
      </c>
      <c r="L345" s="48">
        <f t="shared" si="321"/>
        <v>0</v>
      </c>
      <c r="M345" s="48">
        <f t="shared" si="321"/>
        <v>0</v>
      </c>
      <c r="N345" s="48">
        <f t="shared" si="321"/>
        <v>0</v>
      </c>
      <c r="O345" s="48">
        <f t="shared" si="321"/>
        <v>0</v>
      </c>
      <c r="P345" s="48">
        <f t="shared" si="321"/>
        <v>0</v>
      </c>
      <c r="Q345" s="48">
        <f t="shared" si="321"/>
        <v>0</v>
      </c>
      <c r="R345" s="48">
        <f t="shared" si="321"/>
        <v>0</v>
      </c>
      <c r="S345" s="49">
        <f t="shared" si="321"/>
        <v>0</v>
      </c>
    </row>
    <row r="346" spans="1:19" s="110" customFormat="1" ht="13.5" customHeight="1" collapsed="1" x14ac:dyDescent="0.25">
      <c r="A346" s="91" t="s">
        <v>76</v>
      </c>
      <c r="B346" s="111"/>
      <c r="C346" s="84" t="s">
        <v>69</v>
      </c>
      <c r="D346" s="84"/>
      <c r="E346" s="94">
        <f t="shared" ref="E346:S346" si="322">IFERROR(IF(ISNUMBER(SEARCH("industrial",$C331)),E$9*E345,E$10*E345),0)</f>
        <v>0</v>
      </c>
      <c r="F346" s="94">
        <f t="shared" si="322"/>
        <v>0</v>
      </c>
      <c r="G346" s="94">
        <f t="shared" si="322"/>
        <v>0</v>
      </c>
      <c r="H346" s="94">
        <f t="shared" si="322"/>
        <v>0</v>
      </c>
      <c r="I346" s="94">
        <f t="shared" si="322"/>
        <v>0</v>
      </c>
      <c r="J346" s="94">
        <f t="shared" si="322"/>
        <v>0</v>
      </c>
      <c r="K346" s="94">
        <f t="shared" si="322"/>
        <v>0</v>
      </c>
      <c r="L346" s="94">
        <f t="shared" si="322"/>
        <v>0</v>
      </c>
      <c r="M346" s="94">
        <f t="shared" si="322"/>
        <v>0</v>
      </c>
      <c r="N346" s="94">
        <f t="shared" si="322"/>
        <v>0</v>
      </c>
      <c r="O346" s="94">
        <f t="shared" si="322"/>
        <v>0</v>
      </c>
      <c r="P346" s="94">
        <f t="shared" si="322"/>
        <v>0</v>
      </c>
      <c r="Q346" s="94">
        <f t="shared" si="322"/>
        <v>0</v>
      </c>
      <c r="R346" s="94">
        <f t="shared" si="322"/>
        <v>0</v>
      </c>
      <c r="S346" s="94">
        <f t="shared" si="322"/>
        <v>0</v>
      </c>
    </row>
    <row r="347" spans="1:19" s="86" customFormat="1" ht="18" customHeight="1" x14ac:dyDescent="0.25">
      <c r="A347" s="77"/>
      <c r="B347" s="75"/>
      <c r="C347" s="75"/>
      <c r="D347" s="75"/>
      <c r="E347" s="76"/>
      <c r="F347" s="76"/>
      <c r="G347" s="76"/>
      <c r="H347" s="76"/>
      <c r="I347" s="76"/>
      <c r="J347" s="76"/>
      <c r="K347" s="76"/>
      <c r="L347" s="76"/>
      <c r="M347" s="76"/>
      <c r="N347" s="76"/>
      <c r="O347" s="76"/>
      <c r="P347" s="76"/>
      <c r="Q347" s="76"/>
      <c r="R347" s="76"/>
      <c r="S347" s="76"/>
    </row>
    <row r="348" spans="1:19" s="23" customFormat="1" ht="21.95" customHeight="1" x14ac:dyDescent="0.2">
      <c r="A348" s="134">
        <v>15</v>
      </c>
      <c r="B348" s="3" t="str">
        <f>IF(LEFT(C350,1)="(","WP"&amp;A348&amp;" - Work Package Budget","WP"&amp;A348&amp;" - "&amp;C350)</f>
        <v>WP15 - Work Package Budget</v>
      </c>
      <c r="C348" s="3"/>
      <c r="D348" s="10"/>
      <c r="E348" s="10"/>
      <c r="F348" s="10"/>
      <c r="G348" s="10"/>
      <c r="H348" s="10"/>
      <c r="I348" s="10"/>
      <c r="J348" s="10"/>
      <c r="K348" s="10"/>
      <c r="L348" s="10"/>
      <c r="M348" s="10"/>
      <c r="N348" s="10"/>
      <c r="O348" s="10"/>
      <c r="P348" s="10"/>
      <c r="Q348" s="10"/>
      <c r="R348" s="10"/>
      <c r="S348" s="10"/>
    </row>
    <row r="349" spans="1:19" s="86" customFormat="1" ht="18" hidden="1" outlineLevel="1" x14ac:dyDescent="0.25">
      <c r="A349" s="77"/>
      <c r="B349" s="75"/>
      <c r="C349" s="75"/>
      <c r="D349" s="75"/>
      <c r="E349" s="76"/>
      <c r="F349" s="76"/>
      <c r="G349" s="76"/>
      <c r="H349" s="76"/>
      <c r="I349" s="76"/>
      <c r="J349" s="76"/>
      <c r="K349" s="76"/>
      <c r="L349" s="76"/>
      <c r="M349" s="76"/>
      <c r="N349" s="76"/>
      <c r="O349" s="76"/>
      <c r="P349" s="76"/>
      <c r="Q349" s="76"/>
      <c r="R349" s="76"/>
      <c r="S349" s="76"/>
    </row>
    <row r="350" spans="1:19" s="23" customFormat="1" hidden="1" outlineLevel="1" x14ac:dyDescent="0.2">
      <c r="A350" s="92"/>
      <c r="B350" s="4" t="s">
        <v>32</v>
      </c>
      <c r="C350" s="135" t="str">
        <f>"(write a descriptive name for WP"&amp;A348&amp;")"</f>
        <v>(write a descriptive name for WP15)</v>
      </c>
      <c r="D350" s="137"/>
      <c r="E350" s="138"/>
      <c r="F350" s="76"/>
      <c r="G350" s="76"/>
      <c r="H350" s="76"/>
      <c r="I350" s="76"/>
      <c r="J350" s="76"/>
      <c r="K350" s="76"/>
      <c r="L350" s="76"/>
      <c r="M350" s="76"/>
      <c r="N350" s="76"/>
      <c r="O350" s="76"/>
      <c r="P350" s="76"/>
      <c r="Q350" s="76"/>
      <c r="R350" s="76"/>
      <c r="S350" s="76"/>
    </row>
    <row r="351" spans="1:19" s="23" customFormat="1" ht="15" hidden="1" outlineLevel="1" x14ac:dyDescent="0.2">
      <c r="A351" s="77"/>
      <c r="B351" s="4" t="s">
        <v>50</v>
      </c>
      <c r="C351" s="120" t="s">
        <v>51</v>
      </c>
      <c r="D351" s="135"/>
      <c r="E351" s="136" t="s">
        <v>49</v>
      </c>
      <c r="F351" s="76"/>
      <c r="G351" s="76"/>
      <c r="H351" s="76"/>
      <c r="I351" s="76"/>
      <c r="J351" s="76"/>
      <c r="K351" s="76"/>
      <c r="L351" s="76"/>
      <c r="M351" s="76"/>
      <c r="N351" s="76"/>
      <c r="O351" s="76"/>
      <c r="P351" s="76"/>
      <c r="Q351" s="76"/>
      <c r="R351" s="76"/>
      <c r="S351" s="76"/>
    </row>
    <row r="352" spans="1:19" s="23" customFormat="1" hidden="1" outlineLevel="1" x14ac:dyDescent="0.2">
      <c r="A352" s="77"/>
      <c r="B352" s="4" t="s">
        <v>48</v>
      </c>
      <c r="C352" s="135" t="s">
        <v>47</v>
      </c>
      <c r="D352" s="137"/>
      <c r="E352" s="138"/>
      <c r="F352" s="76"/>
      <c r="G352" s="76"/>
      <c r="H352" s="76"/>
      <c r="I352" s="76"/>
      <c r="J352" s="76"/>
      <c r="K352" s="76"/>
      <c r="L352" s="76"/>
      <c r="M352" s="76"/>
      <c r="N352" s="76"/>
      <c r="O352" s="76"/>
      <c r="P352" s="76"/>
      <c r="Q352" s="76"/>
      <c r="R352" s="76"/>
      <c r="S352" s="76"/>
    </row>
    <row r="353" spans="1:19" s="23" customFormat="1" hidden="1" outlineLevel="1" x14ac:dyDescent="0.2">
      <c r="A353" s="77"/>
      <c r="B353" s="11" t="s">
        <v>30</v>
      </c>
      <c r="C353" s="135" t="s">
        <v>24</v>
      </c>
      <c r="D353" s="137"/>
      <c r="E353" s="138"/>
      <c r="F353" s="76"/>
      <c r="G353" s="76"/>
      <c r="H353" s="76"/>
      <c r="I353" s="76"/>
      <c r="J353" s="76"/>
      <c r="K353" s="76"/>
      <c r="L353" s="76"/>
      <c r="M353" s="76"/>
      <c r="N353" s="76"/>
      <c r="O353" s="76"/>
      <c r="P353" s="76"/>
      <c r="Q353" s="76"/>
      <c r="R353" s="76"/>
      <c r="S353" s="76"/>
    </row>
    <row r="354" spans="1:19" s="86" customFormat="1" ht="18" hidden="1" outlineLevel="1" x14ac:dyDescent="0.25">
      <c r="A354" s="77"/>
      <c r="B354" s="78"/>
      <c r="C354" s="78"/>
      <c r="D354" s="78"/>
      <c r="E354" s="76"/>
      <c r="F354" s="76"/>
      <c r="G354" s="76"/>
      <c r="H354" s="76"/>
      <c r="I354" s="76"/>
      <c r="J354" s="76"/>
      <c r="K354" s="76"/>
      <c r="L354" s="76"/>
      <c r="M354" s="76"/>
      <c r="N354" s="76"/>
      <c r="O354" s="76"/>
      <c r="P354" s="76"/>
      <c r="Q354" s="76"/>
      <c r="R354" s="76"/>
      <c r="S354" s="76"/>
    </row>
    <row r="355" spans="1:19" ht="27.75" hidden="1" customHeight="1" outlineLevel="1" x14ac:dyDescent="0.2">
      <c r="A355" s="87"/>
      <c r="B355" s="16" t="s">
        <v>29</v>
      </c>
      <c r="C355" s="43" t="str">
        <f>"Total WP"&amp;A348</f>
        <v>Total WP15</v>
      </c>
      <c r="D355" s="95"/>
      <c r="E355" s="22" t="str">
        <f t="shared" ref="E355:S355" si="323">IF(LEFT(E$3,1)="(","",E$3)</f>
        <v/>
      </c>
      <c r="F355" s="22" t="str">
        <f t="shared" si="323"/>
        <v/>
      </c>
      <c r="G355" s="22" t="str">
        <f t="shared" si="323"/>
        <v/>
      </c>
      <c r="H355" s="22" t="str">
        <f t="shared" si="323"/>
        <v/>
      </c>
      <c r="I355" s="22" t="str">
        <f t="shared" si="323"/>
        <v/>
      </c>
      <c r="J355" s="22" t="str">
        <f t="shared" si="323"/>
        <v/>
      </c>
      <c r="K355" s="22" t="str">
        <f t="shared" si="323"/>
        <v/>
      </c>
      <c r="L355" s="22" t="str">
        <f t="shared" si="323"/>
        <v/>
      </c>
      <c r="M355" s="22" t="str">
        <f t="shared" si="323"/>
        <v/>
      </c>
      <c r="N355" s="22" t="str">
        <f t="shared" si="323"/>
        <v/>
      </c>
      <c r="O355" s="22" t="str">
        <f t="shared" si="323"/>
        <v/>
      </c>
      <c r="P355" s="22" t="str">
        <f t="shared" si="323"/>
        <v/>
      </c>
      <c r="Q355" s="22" t="str">
        <f t="shared" si="323"/>
        <v/>
      </c>
      <c r="R355" s="22" t="str">
        <f t="shared" si="323"/>
        <v/>
      </c>
      <c r="S355" s="22" t="str">
        <f t="shared" si="323"/>
        <v/>
      </c>
    </row>
    <row r="356" spans="1:19" s="128" customFormat="1" ht="15" hidden="1" customHeight="1" outlineLevel="1" x14ac:dyDescent="0.25">
      <c r="A356" s="125"/>
      <c r="B356" s="126"/>
      <c r="C356" s="127" t="s">
        <v>122</v>
      </c>
      <c r="D356" s="122"/>
      <c r="E356" s="131"/>
      <c r="F356" s="131"/>
      <c r="G356" s="131"/>
      <c r="H356" s="131"/>
      <c r="I356" s="131"/>
      <c r="J356" s="131"/>
      <c r="K356" s="131"/>
      <c r="L356" s="131"/>
      <c r="M356" s="131"/>
      <c r="N356" s="131"/>
      <c r="O356" s="131"/>
      <c r="P356" s="131"/>
      <c r="Q356" s="131"/>
      <c r="R356" s="131"/>
      <c r="S356" s="131"/>
    </row>
    <row r="357" spans="1:19" s="128" customFormat="1" ht="15" hidden="1" customHeight="1" outlineLevel="1" x14ac:dyDescent="0.25">
      <c r="A357" s="125"/>
      <c r="B357" s="129"/>
      <c r="C357" s="130" t="s">
        <v>121</v>
      </c>
      <c r="D357" s="122"/>
      <c r="E357" s="124">
        <v>0</v>
      </c>
      <c r="F357" s="124">
        <v>0</v>
      </c>
      <c r="G357" s="124">
        <v>0</v>
      </c>
      <c r="H357" s="124">
        <v>0</v>
      </c>
      <c r="I357" s="124">
        <v>0</v>
      </c>
      <c r="J357" s="124">
        <v>0</v>
      </c>
      <c r="K357" s="124">
        <v>0</v>
      </c>
      <c r="L357" s="124">
        <v>0</v>
      </c>
      <c r="M357" s="124">
        <v>0</v>
      </c>
      <c r="N357" s="124">
        <v>0</v>
      </c>
      <c r="O357" s="124">
        <v>0</v>
      </c>
      <c r="P357" s="124">
        <v>0</v>
      </c>
      <c r="Q357" s="124">
        <v>0</v>
      </c>
      <c r="R357" s="124">
        <v>0</v>
      </c>
      <c r="S357" s="124">
        <v>0</v>
      </c>
    </row>
    <row r="358" spans="1:19" ht="18.95" hidden="1" customHeight="1" outlineLevel="1" x14ac:dyDescent="0.2">
      <c r="A358" s="77"/>
      <c r="B358" s="12" t="s">
        <v>2</v>
      </c>
      <c r="C358" s="44">
        <f>SUM(E358:S358)</f>
        <v>0</v>
      </c>
      <c r="D358" s="98"/>
      <c r="E358" s="68">
        <f>E356*E357</f>
        <v>0</v>
      </c>
      <c r="F358" s="68">
        <f t="shared" ref="F358:S358" si="324">F356*F357</f>
        <v>0</v>
      </c>
      <c r="G358" s="68">
        <f t="shared" si="324"/>
        <v>0</v>
      </c>
      <c r="H358" s="68">
        <f t="shared" si="324"/>
        <v>0</v>
      </c>
      <c r="I358" s="68">
        <f t="shared" si="324"/>
        <v>0</v>
      </c>
      <c r="J358" s="68">
        <f t="shared" si="324"/>
        <v>0</v>
      </c>
      <c r="K358" s="68">
        <f t="shared" si="324"/>
        <v>0</v>
      </c>
      <c r="L358" s="68">
        <f t="shared" si="324"/>
        <v>0</v>
      </c>
      <c r="M358" s="68">
        <f t="shared" si="324"/>
        <v>0</v>
      </c>
      <c r="N358" s="68">
        <f t="shared" si="324"/>
        <v>0</v>
      </c>
      <c r="O358" s="68">
        <f t="shared" si="324"/>
        <v>0</v>
      </c>
      <c r="P358" s="68">
        <f t="shared" si="324"/>
        <v>0</v>
      </c>
      <c r="Q358" s="68">
        <f t="shared" si="324"/>
        <v>0</v>
      </c>
      <c r="R358" s="68">
        <f t="shared" si="324"/>
        <v>0</v>
      </c>
      <c r="S358" s="68">
        <f t="shared" si="324"/>
        <v>0</v>
      </c>
    </row>
    <row r="359" spans="1:19" ht="18.95" hidden="1" customHeight="1" outlineLevel="1" x14ac:dyDescent="0.2">
      <c r="A359" s="77"/>
      <c r="B359" s="13" t="s">
        <v>3</v>
      </c>
      <c r="C359" s="44">
        <f t="shared" ref="C359:C366" si="325">SUM(E359:S359)</f>
        <v>0</v>
      </c>
      <c r="D359" s="98"/>
      <c r="E359" s="69">
        <v>0</v>
      </c>
      <c r="F359" s="69">
        <v>0</v>
      </c>
      <c r="G359" s="69">
        <v>0</v>
      </c>
      <c r="H359" s="69">
        <v>0</v>
      </c>
      <c r="I359" s="69">
        <v>0</v>
      </c>
      <c r="J359" s="69">
        <v>0</v>
      </c>
      <c r="K359" s="69">
        <v>0</v>
      </c>
      <c r="L359" s="69">
        <v>0</v>
      </c>
      <c r="M359" s="69">
        <v>0</v>
      </c>
      <c r="N359" s="69">
        <v>0</v>
      </c>
      <c r="O359" s="69">
        <v>0</v>
      </c>
      <c r="P359" s="69">
        <v>0</v>
      </c>
      <c r="Q359" s="69">
        <v>0</v>
      </c>
      <c r="R359" s="69">
        <v>0</v>
      </c>
      <c r="S359" s="69">
        <v>0</v>
      </c>
    </row>
    <row r="360" spans="1:19" ht="18.95" hidden="1" customHeight="1" outlineLevel="1" x14ac:dyDescent="0.2">
      <c r="A360" s="77"/>
      <c r="B360" s="12" t="s">
        <v>4</v>
      </c>
      <c r="C360" s="44">
        <f t="shared" si="325"/>
        <v>0</v>
      </c>
      <c r="D360" s="98"/>
      <c r="E360" s="68">
        <v>0</v>
      </c>
      <c r="F360" s="68">
        <v>0</v>
      </c>
      <c r="G360" s="68">
        <v>0</v>
      </c>
      <c r="H360" s="68">
        <v>0</v>
      </c>
      <c r="I360" s="68">
        <v>0</v>
      </c>
      <c r="J360" s="68">
        <v>0</v>
      </c>
      <c r="K360" s="68">
        <v>0</v>
      </c>
      <c r="L360" s="68">
        <v>0</v>
      </c>
      <c r="M360" s="68">
        <v>0</v>
      </c>
      <c r="N360" s="68">
        <v>0</v>
      </c>
      <c r="O360" s="68">
        <v>0</v>
      </c>
      <c r="P360" s="68">
        <v>0</v>
      </c>
      <c r="Q360" s="68">
        <v>0</v>
      </c>
      <c r="R360" s="68">
        <v>0</v>
      </c>
      <c r="S360" s="68">
        <v>0</v>
      </c>
    </row>
    <row r="361" spans="1:19" ht="18.95" hidden="1" customHeight="1" outlineLevel="1" x14ac:dyDescent="0.2">
      <c r="A361" s="77"/>
      <c r="B361" s="14" t="s">
        <v>5</v>
      </c>
      <c r="C361" s="44">
        <f t="shared" si="325"/>
        <v>0</v>
      </c>
      <c r="D361" s="98"/>
      <c r="E361" s="70">
        <v>0</v>
      </c>
      <c r="F361" s="70">
        <v>0</v>
      </c>
      <c r="G361" s="70">
        <v>0</v>
      </c>
      <c r="H361" s="70">
        <v>0</v>
      </c>
      <c r="I361" s="70">
        <v>0</v>
      </c>
      <c r="J361" s="70">
        <v>0</v>
      </c>
      <c r="K361" s="70">
        <v>0</v>
      </c>
      <c r="L361" s="70">
        <v>0</v>
      </c>
      <c r="M361" s="70">
        <v>0</v>
      </c>
      <c r="N361" s="70">
        <v>0</v>
      </c>
      <c r="O361" s="70">
        <v>0</v>
      </c>
      <c r="P361" s="70">
        <v>0</v>
      </c>
      <c r="Q361" s="70">
        <v>0</v>
      </c>
      <c r="R361" s="70">
        <v>0</v>
      </c>
      <c r="S361" s="70">
        <v>0</v>
      </c>
    </row>
    <row r="362" spans="1:19" ht="18.95" hidden="1" customHeight="1" outlineLevel="1" x14ac:dyDescent="0.2">
      <c r="A362" s="77"/>
      <c r="B362" s="12" t="s">
        <v>6</v>
      </c>
      <c r="C362" s="44">
        <f t="shared" si="325"/>
        <v>0</v>
      </c>
      <c r="D362" s="98"/>
      <c r="E362" s="68">
        <v>0</v>
      </c>
      <c r="F362" s="68">
        <v>0</v>
      </c>
      <c r="G362" s="68">
        <v>0</v>
      </c>
      <c r="H362" s="68">
        <v>0</v>
      </c>
      <c r="I362" s="68">
        <v>0</v>
      </c>
      <c r="J362" s="68">
        <v>0</v>
      </c>
      <c r="K362" s="68">
        <v>0</v>
      </c>
      <c r="L362" s="68">
        <v>0</v>
      </c>
      <c r="M362" s="68">
        <v>0</v>
      </c>
      <c r="N362" s="68">
        <v>0</v>
      </c>
      <c r="O362" s="68">
        <v>0</v>
      </c>
      <c r="P362" s="68">
        <v>0</v>
      </c>
      <c r="Q362" s="68">
        <v>0</v>
      </c>
      <c r="R362" s="68">
        <v>0</v>
      </c>
      <c r="S362" s="68">
        <v>0</v>
      </c>
    </row>
    <row r="363" spans="1:19" ht="18.95" hidden="1" customHeight="1" outlineLevel="1" thickBot="1" x14ac:dyDescent="0.25">
      <c r="A363" s="77"/>
      <c r="B363" s="15" t="str">
        <f>ProjectManagementText</f>
        <v>Project management ShippingLab (0%)</v>
      </c>
      <c r="C363" s="44">
        <f t="shared" si="325"/>
        <v>0</v>
      </c>
      <c r="D363" s="98"/>
      <c r="E363" s="28">
        <f t="shared" ref="E363:F363" si="326">IFERROR(ROUND(SUM(E358:E362)*ProjectManagement,0),0)</f>
        <v>0</v>
      </c>
      <c r="F363" s="28">
        <f t="shared" si="326"/>
        <v>0</v>
      </c>
      <c r="G363" s="28">
        <f t="shared" ref="G363:K363" si="327">IFERROR(ROUND(SUM(G358:G362)*ProjectManagement,0),0)</f>
        <v>0</v>
      </c>
      <c r="H363" s="28">
        <f t="shared" si="327"/>
        <v>0</v>
      </c>
      <c r="I363" s="28">
        <f t="shared" si="327"/>
        <v>0</v>
      </c>
      <c r="J363" s="28">
        <f t="shared" si="327"/>
        <v>0</v>
      </c>
      <c r="K363" s="28">
        <f t="shared" si="327"/>
        <v>0</v>
      </c>
      <c r="L363" s="28">
        <f t="shared" ref="L363:S363" si="328">IFERROR(ROUND(SUM(L358:L362)*ProjectManagement,0),0)</f>
        <v>0</v>
      </c>
      <c r="M363" s="28">
        <f t="shared" si="328"/>
        <v>0</v>
      </c>
      <c r="N363" s="28">
        <f t="shared" si="328"/>
        <v>0</v>
      </c>
      <c r="O363" s="28">
        <f t="shared" si="328"/>
        <v>0</v>
      </c>
      <c r="P363" s="28">
        <f t="shared" si="328"/>
        <v>0</v>
      </c>
      <c r="Q363" s="28">
        <f t="shared" si="328"/>
        <v>0</v>
      </c>
      <c r="R363" s="28">
        <f t="shared" si="328"/>
        <v>0</v>
      </c>
      <c r="S363" s="28">
        <f t="shared" si="328"/>
        <v>0</v>
      </c>
    </row>
    <row r="364" spans="1:19" ht="18.95" hidden="1" customHeight="1" outlineLevel="1" x14ac:dyDescent="0.2">
      <c r="A364" s="77"/>
      <c r="B364" s="26" t="s">
        <v>7</v>
      </c>
      <c r="C364" s="45">
        <f t="shared" si="325"/>
        <v>0</v>
      </c>
      <c r="D364" s="98"/>
      <c r="E364" s="21">
        <f>IFERROR(ROUND((SUM(E358:E361,E363)*E$8)+IF(E$7&lt;1,0,SUM(E358:E361,E363)*(E$7-1)),0),0)</f>
        <v>0</v>
      </c>
      <c r="F364" s="21">
        <f t="shared" ref="F364:S364" si="329">IFERROR(ROUND((SUM(F358:F361,F363)*F$8)+IF(F$7&lt;1,0,SUM(F358:F361,F363)*(F$7-1)),0),0)</f>
        <v>0</v>
      </c>
      <c r="G364" s="21">
        <f t="shared" si="329"/>
        <v>0</v>
      </c>
      <c r="H364" s="21">
        <f t="shared" si="329"/>
        <v>0</v>
      </c>
      <c r="I364" s="21">
        <f t="shared" si="329"/>
        <v>0</v>
      </c>
      <c r="J364" s="21">
        <f t="shared" si="329"/>
        <v>0</v>
      </c>
      <c r="K364" s="21">
        <f t="shared" si="329"/>
        <v>0</v>
      </c>
      <c r="L364" s="21">
        <f t="shared" si="329"/>
        <v>0</v>
      </c>
      <c r="M364" s="21">
        <f t="shared" si="329"/>
        <v>0</v>
      </c>
      <c r="N364" s="21">
        <f t="shared" si="329"/>
        <v>0</v>
      </c>
      <c r="O364" s="21">
        <f t="shared" si="329"/>
        <v>0</v>
      </c>
      <c r="P364" s="21">
        <f t="shared" si="329"/>
        <v>0</v>
      </c>
      <c r="Q364" s="21">
        <f t="shared" si="329"/>
        <v>0</v>
      </c>
      <c r="R364" s="21">
        <f t="shared" si="329"/>
        <v>0</v>
      </c>
      <c r="S364" s="21">
        <f t="shared" si="329"/>
        <v>0</v>
      </c>
    </row>
    <row r="365" spans="1:19" ht="18.95" hidden="1" customHeight="1" outlineLevel="1" thickBot="1" x14ac:dyDescent="0.25">
      <c r="A365" s="77"/>
      <c r="B365" s="15" t="s">
        <v>8</v>
      </c>
      <c r="C365" s="46">
        <f t="shared" si="325"/>
        <v>0</v>
      </c>
      <c r="D365" s="98"/>
      <c r="E365" s="27">
        <f>IFERROR(SUM(E358:E363),0)</f>
        <v>0</v>
      </c>
      <c r="F365" s="27">
        <f t="shared" ref="F365:S365" si="330">IFERROR(SUM(F358:F362),0)</f>
        <v>0</v>
      </c>
      <c r="G365" s="27">
        <f t="shared" si="330"/>
        <v>0</v>
      </c>
      <c r="H365" s="27">
        <f t="shared" si="330"/>
        <v>0</v>
      </c>
      <c r="I365" s="27">
        <f t="shared" si="330"/>
        <v>0</v>
      </c>
      <c r="J365" s="27">
        <f t="shared" si="330"/>
        <v>0</v>
      </c>
      <c r="K365" s="27">
        <f t="shared" si="330"/>
        <v>0</v>
      </c>
      <c r="L365" s="27">
        <f t="shared" si="330"/>
        <v>0</v>
      </c>
      <c r="M365" s="27">
        <f t="shared" si="330"/>
        <v>0</v>
      </c>
      <c r="N365" s="27">
        <f t="shared" si="330"/>
        <v>0</v>
      </c>
      <c r="O365" s="27">
        <f t="shared" si="330"/>
        <v>0</v>
      </c>
      <c r="P365" s="27">
        <f t="shared" si="330"/>
        <v>0</v>
      </c>
      <c r="Q365" s="27">
        <f t="shared" si="330"/>
        <v>0</v>
      </c>
      <c r="R365" s="27">
        <f t="shared" si="330"/>
        <v>0</v>
      </c>
      <c r="S365" s="27">
        <f t="shared" si="330"/>
        <v>0</v>
      </c>
    </row>
    <row r="366" spans="1:19" ht="18.95" hidden="1" customHeight="1" outlineLevel="1" thickBot="1" x14ac:dyDescent="0.25">
      <c r="A366" s="77"/>
      <c r="B366" s="47" t="s">
        <v>9</v>
      </c>
      <c r="C366" s="48">
        <f t="shared" si="325"/>
        <v>0</v>
      </c>
      <c r="D366" s="99"/>
      <c r="E366" s="48">
        <f>IFERROR(SUM(E358:E364),0)</f>
        <v>0</v>
      </c>
      <c r="F366" s="48">
        <f t="shared" ref="F366:S366" si="331">IFERROR(SUM(F358:F364),0)</f>
        <v>0</v>
      </c>
      <c r="G366" s="48">
        <f t="shared" si="331"/>
        <v>0</v>
      </c>
      <c r="H366" s="48">
        <f t="shared" si="331"/>
        <v>0</v>
      </c>
      <c r="I366" s="48">
        <f t="shared" si="331"/>
        <v>0</v>
      </c>
      <c r="J366" s="48">
        <f t="shared" si="331"/>
        <v>0</v>
      </c>
      <c r="K366" s="48">
        <f t="shared" si="331"/>
        <v>0</v>
      </c>
      <c r="L366" s="48">
        <f t="shared" si="331"/>
        <v>0</v>
      </c>
      <c r="M366" s="48">
        <f t="shared" si="331"/>
        <v>0</v>
      </c>
      <c r="N366" s="48">
        <f t="shared" si="331"/>
        <v>0</v>
      </c>
      <c r="O366" s="48">
        <f t="shared" si="331"/>
        <v>0</v>
      </c>
      <c r="P366" s="48">
        <f t="shared" si="331"/>
        <v>0</v>
      </c>
      <c r="Q366" s="48">
        <f t="shared" si="331"/>
        <v>0</v>
      </c>
      <c r="R366" s="48">
        <f t="shared" si="331"/>
        <v>0</v>
      </c>
      <c r="S366" s="49">
        <f t="shared" si="331"/>
        <v>0</v>
      </c>
    </row>
    <row r="367" spans="1:19" s="110" customFormat="1" ht="13.5" customHeight="1" collapsed="1" x14ac:dyDescent="0.25">
      <c r="A367" s="91" t="s">
        <v>76</v>
      </c>
      <c r="B367" s="111"/>
      <c r="C367" s="84" t="s">
        <v>69</v>
      </c>
      <c r="D367" s="84"/>
      <c r="E367" s="94">
        <f t="shared" ref="E367:S367" si="332">IFERROR(IF(ISNUMBER(SEARCH("industrial",$C352)),E$9*E366,E$10*E366),0)</f>
        <v>0</v>
      </c>
      <c r="F367" s="94">
        <f t="shared" si="332"/>
        <v>0</v>
      </c>
      <c r="G367" s="94">
        <f t="shared" si="332"/>
        <v>0</v>
      </c>
      <c r="H367" s="94">
        <f t="shared" si="332"/>
        <v>0</v>
      </c>
      <c r="I367" s="94">
        <f t="shared" si="332"/>
        <v>0</v>
      </c>
      <c r="J367" s="94">
        <f t="shared" si="332"/>
        <v>0</v>
      </c>
      <c r="K367" s="94">
        <f t="shared" si="332"/>
        <v>0</v>
      </c>
      <c r="L367" s="94">
        <f t="shared" si="332"/>
        <v>0</v>
      </c>
      <c r="M367" s="94">
        <f t="shared" si="332"/>
        <v>0</v>
      </c>
      <c r="N367" s="94">
        <f t="shared" si="332"/>
        <v>0</v>
      </c>
      <c r="O367" s="94">
        <f t="shared" si="332"/>
        <v>0</v>
      </c>
      <c r="P367" s="94">
        <f t="shared" si="332"/>
        <v>0</v>
      </c>
      <c r="Q367" s="94">
        <f t="shared" si="332"/>
        <v>0</v>
      </c>
      <c r="R367" s="94">
        <f t="shared" si="332"/>
        <v>0</v>
      </c>
      <c r="S367" s="94">
        <f t="shared" si="332"/>
        <v>0</v>
      </c>
    </row>
  </sheetData>
  <mergeCells count="64">
    <mergeCell ref="C332:E332"/>
    <mergeCell ref="C350:E350"/>
    <mergeCell ref="D351:E351"/>
    <mergeCell ref="C352:E352"/>
    <mergeCell ref="C353:E353"/>
    <mergeCell ref="C310:E310"/>
    <mergeCell ref="C311:E311"/>
    <mergeCell ref="C329:E329"/>
    <mergeCell ref="D330:E330"/>
    <mergeCell ref="C331:E331"/>
    <mergeCell ref="D288:E288"/>
    <mergeCell ref="C289:E289"/>
    <mergeCell ref="C290:E290"/>
    <mergeCell ref="C308:E308"/>
    <mergeCell ref="D309:E309"/>
    <mergeCell ref="C266:E266"/>
    <mergeCell ref="D267:E267"/>
    <mergeCell ref="C268:E268"/>
    <mergeCell ref="C269:E269"/>
    <mergeCell ref="C287:E287"/>
    <mergeCell ref="A41:A46"/>
    <mergeCell ref="A32:A39"/>
    <mergeCell ref="A3:A7"/>
    <mergeCell ref="C56:E56"/>
    <mergeCell ref="A15:A30"/>
    <mergeCell ref="C59:E59"/>
    <mergeCell ref="C58:E58"/>
    <mergeCell ref="C77:E77"/>
    <mergeCell ref="C79:E79"/>
    <mergeCell ref="D57:E57"/>
    <mergeCell ref="D78:E78"/>
    <mergeCell ref="C205:E205"/>
    <mergeCell ref="C206:E206"/>
    <mergeCell ref="C80:E80"/>
    <mergeCell ref="C100:E100"/>
    <mergeCell ref="C119:E119"/>
    <mergeCell ref="C98:E98"/>
    <mergeCell ref="C101:E101"/>
    <mergeCell ref="D99:E99"/>
    <mergeCell ref="C163:E163"/>
    <mergeCell ref="C164:E164"/>
    <mergeCell ref="C182:E182"/>
    <mergeCell ref="C184:E184"/>
    <mergeCell ref="C161:E161"/>
    <mergeCell ref="D120:E120"/>
    <mergeCell ref="D141:E141"/>
    <mergeCell ref="D162:E162"/>
    <mergeCell ref="D183:E183"/>
    <mergeCell ref="D204:E204"/>
    <mergeCell ref="C121:E121"/>
    <mergeCell ref="C122:E122"/>
    <mergeCell ref="C142:E142"/>
    <mergeCell ref="C143:E143"/>
    <mergeCell ref="C140:E140"/>
    <mergeCell ref="C185:E185"/>
    <mergeCell ref="C203:E203"/>
    <mergeCell ref="D246:E246"/>
    <mergeCell ref="C247:E247"/>
    <mergeCell ref="C248:E248"/>
    <mergeCell ref="C224:E224"/>
    <mergeCell ref="D225:E225"/>
    <mergeCell ref="C226:E226"/>
    <mergeCell ref="C227:E227"/>
    <mergeCell ref="C245:E245"/>
  </mergeCells>
  <conditionalFormatting sqref="E7:F7 L7:S7">
    <cfRule type="expression" dxfId="54" priority="144">
      <formula>E$5&lt;&gt;"Danish: GTS Institute"</formula>
    </cfRule>
  </conditionalFormatting>
  <conditionalFormatting sqref="S6">
    <cfRule type="expression" dxfId="53" priority="113">
      <formula>NOT(ISNUMBER(SEARCH("Private",S$5)))</formula>
    </cfRule>
  </conditionalFormatting>
  <conditionalFormatting sqref="C45 E45:F45 L45:S45">
    <cfRule type="cellIs" dxfId="52" priority="147" operator="greaterThan">
      <formula>C$52</formula>
    </cfRule>
  </conditionalFormatting>
  <conditionalFormatting sqref="E44:S44">
    <cfRule type="cellIs" dxfId="51" priority="148" operator="greaterThan">
      <formula>E$51</formula>
    </cfRule>
  </conditionalFormatting>
  <conditionalFormatting sqref="D64:D71">
    <cfRule type="expression" dxfId="50" priority="70">
      <formula>#REF!&gt;YEAR(ProjektSlut)</formula>
    </cfRule>
  </conditionalFormatting>
  <conditionalFormatting sqref="C48">
    <cfRule type="cellIs" dxfId="49" priority="63" operator="notBetween">
      <formula>-1</formula>
      <formula>1</formula>
    </cfRule>
  </conditionalFormatting>
  <conditionalFormatting sqref="E48:S48">
    <cfRule type="cellIs" dxfId="48" priority="61" operator="lessThan">
      <formula>-1</formula>
    </cfRule>
    <cfRule type="cellIs" dxfId="47" priority="62" operator="greaterThan">
      <formula>1</formula>
    </cfRule>
  </conditionalFormatting>
  <conditionalFormatting sqref="C44">
    <cfRule type="cellIs" dxfId="46" priority="60" operator="greaterThan">
      <formula>$C$51</formula>
    </cfRule>
  </conditionalFormatting>
  <conditionalFormatting sqref="D254:D260">
    <cfRule type="expression" dxfId="45" priority="51">
      <formula>#REF!&gt;YEAR(ProjektSlut)</formula>
    </cfRule>
  </conditionalFormatting>
  <conditionalFormatting sqref="D86:D92">
    <cfRule type="expression" dxfId="44" priority="59">
      <formula>#REF!&gt;YEAR(ProjektSlut)</formula>
    </cfRule>
  </conditionalFormatting>
  <conditionalFormatting sqref="D107:D113">
    <cfRule type="expression" dxfId="43" priority="58">
      <formula>#REF!&gt;YEAR(ProjektSlut)</formula>
    </cfRule>
  </conditionalFormatting>
  <conditionalFormatting sqref="D128:D134">
    <cfRule type="expression" dxfId="42" priority="57">
      <formula>#REF!&gt;YEAR(ProjektSlut)</formula>
    </cfRule>
  </conditionalFormatting>
  <conditionalFormatting sqref="D149:D155">
    <cfRule type="expression" dxfId="41" priority="56">
      <formula>#REF!&gt;YEAR(ProjektSlut)</formula>
    </cfRule>
  </conditionalFormatting>
  <conditionalFormatting sqref="D170:D176">
    <cfRule type="expression" dxfId="40" priority="55">
      <formula>#REF!&gt;YEAR(ProjektSlut)</formula>
    </cfRule>
  </conditionalFormatting>
  <conditionalFormatting sqref="D191:D197">
    <cfRule type="expression" dxfId="39" priority="54">
      <formula>#REF!&gt;YEAR(ProjektSlut)</formula>
    </cfRule>
  </conditionalFormatting>
  <conditionalFormatting sqref="D212:D218">
    <cfRule type="expression" dxfId="38" priority="53">
      <formula>#REF!&gt;YEAR(ProjektSlut)</formula>
    </cfRule>
  </conditionalFormatting>
  <conditionalFormatting sqref="D233:D239">
    <cfRule type="expression" dxfId="37" priority="52">
      <formula>#REF!&gt;YEAR(ProjektSlut)</formula>
    </cfRule>
  </conditionalFormatting>
  <conditionalFormatting sqref="G7:K7">
    <cfRule type="expression" dxfId="36" priority="48">
      <formula>G$5&lt;&gt;"Danish: GTS Institute"</formula>
    </cfRule>
  </conditionalFormatting>
  <conditionalFormatting sqref="G45:K45">
    <cfRule type="cellIs" dxfId="35" priority="49" operator="greaterThan">
      <formula>G$52</formula>
    </cfRule>
  </conditionalFormatting>
  <conditionalFormatting sqref="D62:D63">
    <cfRule type="expression" dxfId="34" priority="44">
      <formula>#REF!&gt;YEAR(ProjektSlut)</formula>
    </cfRule>
  </conditionalFormatting>
  <conditionalFormatting sqref="D85">
    <cfRule type="expression" dxfId="33" priority="34">
      <formula>#REF!&gt;YEAR(ProjektSlut)</formula>
    </cfRule>
  </conditionalFormatting>
  <conditionalFormatting sqref="D83:D84">
    <cfRule type="expression" dxfId="32" priority="33">
      <formula>#REF!&gt;YEAR(ProjektSlut)</formula>
    </cfRule>
  </conditionalFormatting>
  <conditionalFormatting sqref="D106">
    <cfRule type="expression" dxfId="31" priority="32">
      <formula>#REF!&gt;YEAR(ProjektSlut)</formula>
    </cfRule>
  </conditionalFormatting>
  <conditionalFormatting sqref="D104:D105">
    <cfRule type="expression" dxfId="30" priority="31">
      <formula>#REF!&gt;YEAR(ProjektSlut)</formula>
    </cfRule>
  </conditionalFormatting>
  <conditionalFormatting sqref="D127">
    <cfRule type="expression" dxfId="29" priority="30">
      <formula>#REF!&gt;YEAR(ProjektSlut)</formula>
    </cfRule>
  </conditionalFormatting>
  <conditionalFormatting sqref="D125:D126">
    <cfRule type="expression" dxfId="28" priority="29">
      <formula>#REF!&gt;YEAR(ProjektSlut)</formula>
    </cfRule>
  </conditionalFormatting>
  <conditionalFormatting sqref="D148">
    <cfRule type="expression" dxfId="27" priority="28">
      <formula>#REF!&gt;YEAR(ProjektSlut)</formula>
    </cfRule>
  </conditionalFormatting>
  <conditionalFormatting sqref="D146:D147">
    <cfRule type="expression" dxfId="26" priority="27">
      <formula>#REF!&gt;YEAR(ProjektSlut)</formula>
    </cfRule>
  </conditionalFormatting>
  <conditionalFormatting sqref="D169">
    <cfRule type="expression" dxfId="25" priority="26">
      <formula>#REF!&gt;YEAR(ProjektSlut)</formula>
    </cfRule>
  </conditionalFormatting>
  <conditionalFormatting sqref="D167:D168">
    <cfRule type="expression" dxfId="24" priority="25">
      <formula>#REF!&gt;YEAR(ProjektSlut)</formula>
    </cfRule>
  </conditionalFormatting>
  <conditionalFormatting sqref="D190">
    <cfRule type="expression" dxfId="23" priority="24">
      <formula>#REF!&gt;YEAR(ProjektSlut)</formula>
    </cfRule>
  </conditionalFormatting>
  <conditionalFormatting sqref="D188:D189">
    <cfRule type="expression" dxfId="22" priority="23">
      <formula>#REF!&gt;YEAR(ProjektSlut)</formula>
    </cfRule>
  </conditionalFormatting>
  <conditionalFormatting sqref="D211">
    <cfRule type="expression" dxfId="21" priority="22">
      <formula>#REF!&gt;YEAR(ProjektSlut)</formula>
    </cfRule>
  </conditionalFormatting>
  <conditionalFormatting sqref="D209:D210">
    <cfRule type="expression" dxfId="20" priority="21">
      <formula>#REF!&gt;YEAR(ProjektSlut)</formula>
    </cfRule>
  </conditionalFormatting>
  <conditionalFormatting sqref="D232">
    <cfRule type="expression" dxfId="19" priority="20">
      <formula>#REF!&gt;YEAR(ProjektSlut)</formula>
    </cfRule>
  </conditionalFormatting>
  <conditionalFormatting sqref="D230:D231">
    <cfRule type="expression" dxfId="18" priority="19">
      <formula>#REF!&gt;YEAR(ProjektSlut)</formula>
    </cfRule>
  </conditionalFormatting>
  <conditionalFormatting sqref="D253">
    <cfRule type="expression" dxfId="17" priority="18">
      <formula>#REF!&gt;YEAR(ProjektSlut)</formula>
    </cfRule>
  </conditionalFormatting>
  <conditionalFormatting sqref="D251:D252">
    <cfRule type="expression" dxfId="16" priority="17">
      <formula>#REF!&gt;YEAR(ProjektSlut)</formula>
    </cfRule>
  </conditionalFormatting>
  <conditionalFormatting sqref="D275:D281">
    <cfRule type="expression" dxfId="15" priority="16">
      <formula>#REF!&gt;YEAR(ProjektSlut)</formula>
    </cfRule>
  </conditionalFormatting>
  <conditionalFormatting sqref="D274">
    <cfRule type="expression" dxfId="14" priority="15">
      <formula>#REF!&gt;YEAR(ProjektSlut)</formula>
    </cfRule>
  </conditionalFormatting>
  <conditionalFormatting sqref="D272:D273">
    <cfRule type="expression" dxfId="13" priority="14">
      <formula>#REF!&gt;YEAR(ProjektSlut)</formula>
    </cfRule>
  </conditionalFormatting>
  <conditionalFormatting sqref="D296:D302">
    <cfRule type="expression" dxfId="12" priority="13">
      <formula>#REF!&gt;YEAR(ProjektSlut)</formula>
    </cfRule>
  </conditionalFormatting>
  <conditionalFormatting sqref="D295">
    <cfRule type="expression" dxfId="11" priority="12">
      <formula>#REF!&gt;YEAR(ProjektSlut)</formula>
    </cfRule>
  </conditionalFormatting>
  <conditionalFormatting sqref="D293:D294">
    <cfRule type="expression" dxfId="10" priority="11">
      <formula>#REF!&gt;YEAR(ProjektSlut)</formula>
    </cfRule>
  </conditionalFormatting>
  <conditionalFormatting sqref="D317:D323">
    <cfRule type="expression" dxfId="9" priority="10">
      <formula>#REF!&gt;YEAR(ProjektSlut)</formula>
    </cfRule>
  </conditionalFormatting>
  <conditionalFormatting sqref="D316">
    <cfRule type="expression" dxfId="8" priority="9">
      <formula>#REF!&gt;YEAR(ProjektSlut)</formula>
    </cfRule>
  </conditionalFormatting>
  <conditionalFormatting sqref="D314:D315">
    <cfRule type="expression" dxfId="7" priority="8">
      <formula>#REF!&gt;YEAR(ProjektSlut)</formula>
    </cfRule>
  </conditionalFormatting>
  <conditionalFormatting sqref="D338:D344">
    <cfRule type="expression" dxfId="6" priority="7">
      <formula>#REF!&gt;YEAR(ProjektSlut)</formula>
    </cfRule>
  </conditionalFormatting>
  <conditionalFormatting sqref="D337">
    <cfRule type="expression" dxfId="5" priority="6">
      <formula>#REF!&gt;YEAR(ProjektSlut)</formula>
    </cfRule>
  </conditionalFormatting>
  <conditionalFormatting sqref="D335:D336">
    <cfRule type="expression" dxfId="4" priority="5">
      <formula>#REF!&gt;YEAR(ProjektSlut)</formula>
    </cfRule>
  </conditionalFormatting>
  <conditionalFormatting sqref="D359:D365">
    <cfRule type="expression" dxfId="3" priority="4">
      <formula>#REF!&gt;YEAR(ProjektSlut)</formula>
    </cfRule>
  </conditionalFormatting>
  <conditionalFormatting sqref="D358">
    <cfRule type="expression" dxfId="2" priority="3">
      <formula>#REF!&gt;YEAR(ProjektSlut)</formula>
    </cfRule>
  </conditionalFormatting>
  <conditionalFormatting sqref="D356:D357">
    <cfRule type="expression" dxfId="1" priority="2">
      <formula>#REF!&gt;YEAR(ProjektSlut)</formula>
    </cfRule>
  </conditionalFormatting>
  <conditionalFormatting sqref="E6:R6">
    <cfRule type="expression" dxfId="0" priority="1">
      <formula>NOT(ISNUMBER(SEARCH("Private",E$5)))</formula>
    </cfRule>
  </conditionalFormatting>
  <dataValidations count="7">
    <dataValidation type="list" allowBlank="1" showInputMessage="1" sqref="E4:S4">
      <formula1>OrgRole</formula1>
    </dataValidation>
    <dataValidation type="list" allowBlank="1" sqref="E3:S3">
      <formula1>Institutioner</formula1>
    </dataValidation>
    <dataValidation type="list" allowBlank="1" sqref="E5:S5">
      <formula1>OrgType</formula1>
    </dataValidation>
    <dataValidation type="list" allowBlank="1" sqref="C183:E183 C78:E78 C57:D57 C99:E99 C120:E120 C141:E141 C162:E162 C204:E204 C225:E225 C246:E246 C267:E267 C288:E288 C309:E309 C330:E330 C351:E351">
      <formula1>StartEndDate</formula1>
    </dataValidation>
    <dataValidation type="list" allowBlank="1" sqref="C59:D59 C248:D248 C227:D227 C206:D206 C164:D164 C143:D143 C122:D122 C101:D101 C185:D185 C80:D80 C269:D269 C290:D290 C311:D311 C332:D332 C353:D353">
      <formula1>$E$3:$S$3</formula1>
    </dataValidation>
    <dataValidation type="list" allowBlank="1" sqref="C58:D58 C79:D79 C184:D184 C100:D100 C121:D121 C142:D142 C163:D163 C205:D205 C226:D226 C247:D247 C268:D268 C289:D289 C310:D310 C331:D331 C352:D352">
      <formula1>Aktivitetstype</formula1>
    </dataValidation>
    <dataValidation type="list" allowBlank="1" showInputMessage="1" sqref="E6:S6">
      <formula1>OrgSize</formula1>
    </dataValidation>
  </dataValidations>
  <pageMargins left="0.7" right="0.7" top="0.75" bottom="0.75" header="0.3" footer="0.3"/>
  <pageSetup paperSize="9" scale="3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25"/>
  <sheetViews>
    <sheetView topLeftCell="J1" workbookViewId="0">
      <selection activeCell="Q6" sqref="Q6"/>
    </sheetView>
  </sheetViews>
  <sheetFormatPr defaultRowHeight="15" x14ac:dyDescent="0.25"/>
  <cols>
    <col min="1" max="1" width="3" style="9" customWidth="1"/>
    <col min="2" max="2" width="84.28515625" bestFit="1" customWidth="1"/>
    <col min="3" max="4" width="8.7109375" bestFit="1" customWidth="1"/>
    <col min="5" max="7" width="8.7109375" customWidth="1"/>
    <col min="8" max="8" width="3" style="9" customWidth="1"/>
    <col min="9" max="9" width="63.7109375" customWidth="1"/>
    <col min="10" max="10" width="3" style="9" customWidth="1"/>
    <col min="11" max="11" width="20.85546875" bestFit="1" customWidth="1"/>
    <col min="12" max="12" width="3" style="9" customWidth="1"/>
    <col min="13" max="13" width="11.42578125" bestFit="1" customWidth="1"/>
    <col min="14" max="14" width="3" style="9" customWidth="1"/>
    <col min="15" max="15" width="43.7109375" bestFit="1" customWidth="1"/>
    <col min="16" max="16" width="3" style="9" customWidth="1"/>
    <col min="17" max="17" width="17.42578125" bestFit="1" customWidth="1"/>
    <col min="18" max="18" width="3" style="9" customWidth="1"/>
  </cols>
  <sheetData>
    <row r="1" spans="2:19" x14ac:dyDescent="0.25">
      <c r="B1" s="2" t="s">
        <v>1</v>
      </c>
      <c r="C1" s="1" t="s">
        <v>28</v>
      </c>
      <c r="D1" s="1" t="s">
        <v>63</v>
      </c>
      <c r="E1" s="1" t="s">
        <v>64</v>
      </c>
      <c r="F1" s="1" t="s">
        <v>65</v>
      </c>
      <c r="G1" s="1" t="s">
        <v>66</v>
      </c>
      <c r="I1" s="2" t="s">
        <v>33</v>
      </c>
      <c r="K1" s="2" t="s">
        <v>26</v>
      </c>
      <c r="M1" s="2" t="s">
        <v>34</v>
      </c>
      <c r="O1" s="2" t="s">
        <v>45</v>
      </c>
      <c r="Q1" s="2" t="s">
        <v>54</v>
      </c>
      <c r="S1" s="2" t="s">
        <v>59</v>
      </c>
    </row>
    <row r="2" spans="2:19" x14ac:dyDescent="0.25">
      <c r="B2" t="s">
        <v>84</v>
      </c>
      <c r="C2">
        <v>0</v>
      </c>
      <c r="D2" s="30">
        <v>0.6</v>
      </c>
      <c r="E2" s="30">
        <v>0.6</v>
      </c>
      <c r="F2" s="30">
        <v>0.6</v>
      </c>
      <c r="G2" s="30">
        <v>0.6</v>
      </c>
      <c r="I2" t="s">
        <v>11</v>
      </c>
      <c r="K2" t="s">
        <v>30</v>
      </c>
      <c r="M2" t="s">
        <v>35</v>
      </c>
      <c r="O2" t="s">
        <v>46</v>
      </c>
      <c r="Q2" s="29">
        <v>0</v>
      </c>
      <c r="S2" t="s">
        <v>60</v>
      </c>
    </row>
    <row r="3" spans="2:19" x14ac:dyDescent="0.25">
      <c r="B3" t="s">
        <v>85</v>
      </c>
      <c r="C3">
        <v>0</v>
      </c>
      <c r="D3" s="30">
        <v>0.9</v>
      </c>
      <c r="E3" s="30">
        <v>0.9</v>
      </c>
      <c r="F3" s="30">
        <v>0.9</v>
      </c>
      <c r="G3" s="30">
        <v>0.9</v>
      </c>
      <c r="I3" t="s">
        <v>12</v>
      </c>
      <c r="K3" t="s">
        <v>27</v>
      </c>
      <c r="M3" t="s">
        <v>36</v>
      </c>
      <c r="O3" t="s">
        <v>47</v>
      </c>
      <c r="S3" t="s">
        <v>61</v>
      </c>
    </row>
    <row r="4" spans="2:19" x14ac:dyDescent="0.25">
      <c r="B4" t="s">
        <v>92</v>
      </c>
      <c r="C4">
        <v>0.44</v>
      </c>
      <c r="D4" s="30">
        <v>0.9</v>
      </c>
      <c r="E4" s="30">
        <v>0.9</v>
      </c>
      <c r="F4" s="30">
        <v>0.9</v>
      </c>
      <c r="G4" s="30">
        <v>0.9</v>
      </c>
      <c r="I4" t="s">
        <v>13</v>
      </c>
      <c r="K4" t="s">
        <v>56</v>
      </c>
      <c r="M4" t="s">
        <v>37</v>
      </c>
      <c r="Q4" s="2" t="s">
        <v>75</v>
      </c>
    </row>
    <row r="5" spans="2:19" x14ac:dyDescent="0.25">
      <c r="B5" t="s">
        <v>86</v>
      </c>
      <c r="C5">
        <v>0.44</v>
      </c>
      <c r="D5" s="30">
        <v>0.9</v>
      </c>
      <c r="E5" s="30">
        <v>0.9</v>
      </c>
      <c r="F5" s="30">
        <v>0.9</v>
      </c>
      <c r="G5" s="30">
        <v>0.9</v>
      </c>
      <c r="I5" t="s">
        <v>14</v>
      </c>
      <c r="K5" t="s">
        <v>31</v>
      </c>
      <c r="M5" t="s">
        <v>38</v>
      </c>
      <c r="Q5" t="s">
        <v>124</v>
      </c>
    </row>
    <row r="6" spans="2:19" x14ac:dyDescent="0.25">
      <c r="B6" t="s">
        <v>114</v>
      </c>
      <c r="C6">
        <v>0</v>
      </c>
      <c r="D6" s="30">
        <v>0.75</v>
      </c>
      <c r="E6" s="30">
        <v>0.5</v>
      </c>
      <c r="F6" s="30">
        <v>0.65</v>
      </c>
      <c r="G6" s="30">
        <v>0.4</v>
      </c>
      <c r="I6" t="s">
        <v>15</v>
      </c>
      <c r="M6" t="s">
        <v>39</v>
      </c>
    </row>
    <row r="7" spans="2:19" x14ac:dyDescent="0.25">
      <c r="B7" t="s">
        <v>115</v>
      </c>
      <c r="C7">
        <v>0</v>
      </c>
      <c r="D7" s="30">
        <v>0.6</v>
      </c>
      <c r="E7" s="30">
        <v>0.35</v>
      </c>
      <c r="F7" s="30">
        <v>0.5</v>
      </c>
      <c r="G7" s="30">
        <v>0.25</v>
      </c>
      <c r="I7" t="s">
        <v>16</v>
      </c>
      <c r="M7" t="s">
        <v>40</v>
      </c>
      <c r="Q7" s="2" t="s">
        <v>74</v>
      </c>
    </row>
    <row r="8" spans="2:19" x14ac:dyDescent="0.25">
      <c r="B8" t="s">
        <v>87</v>
      </c>
      <c r="C8">
        <v>0</v>
      </c>
      <c r="D8" s="30">
        <v>0.9</v>
      </c>
      <c r="E8" s="30">
        <v>0.9</v>
      </c>
      <c r="F8" s="30">
        <v>0.9</v>
      </c>
      <c r="G8" s="30">
        <v>0.9</v>
      </c>
      <c r="I8" t="s">
        <v>10</v>
      </c>
      <c r="M8" t="s">
        <v>41</v>
      </c>
      <c r="Q8" s="29">
        <v>0</v>
      </c>
    </row>
    <row r="9" spans="2:19" x14ac:dyDescent="0.25">
      <c r="B9" t="s">
        <v>88</v>
      </c>
      <c r="C9">
        <v>0.44</v>
      </c>
      <c r="D9" s="30">
        <v>0.9</v>
      </c>
      <c r="E9" s="30">
        <v>0.9</v>
      </c>
      <c r="F9" s="30">
        <v>0.9</v>
      </c>
      <c r="G9" s="30">
        <v>0.9</v>
      </c>
      <c r="I9" t="s">
        <v>17</v>
      </c>
      <c r="M9" t="s">
        <v>42</v>
      </c>
    </row>
    <row r="10" spans="2:19" x14ac:dyDescent="0.25">
      <c r="B10" t="s">
        <v>89</v>
      </c>
      <c r="C10">
        <v>0.2</v>
      </c>
      <c r="D10" s="30">
        <v>0.9</v>
      </c>
      <c r="E10" s="30">
        <v>0.9</v>
      </c>
      <c r="F10" s="30">
        <v>0.9</v>
      </c>
      <c r="G10" s="30">
        <v>0.9</v>
      </c>
      <c r="I10" t="s">
        <v>23</v>
      </c>
      <c r="M10" t="s">
        <v>43</v>
      </c>
    </row>
    <row r="11" spans="2:19" x14ac:dyDescent="0.25">
      <c r="B11" t="s">
        <v>90</v>
      </c>
      <c r="C11">
        <v>0.2</v>
      </c>
      <c r="D11" s="30">
        <v>0.9</v>
      </c>
      <c r="E11" s="30">
        <v>0.9</v>
      </c>
      <c r="F11" s="30">
        <v>0.9</v>
      </c>
      <c r="G11" s="30">
        <v>0.9</v>
      </c>
      <c r="I11" t="s">
        <v>22</v>
      </c>
      <c r="M11" t="s">
        <v>44</v>
      </c>
    </row>
    <row r="12" spans="2:19" x14ac:dyDescent="0.25">
      <c r="B12" t="s">
        <v>116</v>
      </c>
      <c r="C12">
        <v>0</v>
      </c>
      <c r="D12" s="30">
        <v>0.75</v>
      </c>
      <c r="E12" s="30">
        <v>0.5</v>
      </c>
      <c r="F12" s="30">
        <v>0.65</v>
      </c>
      <c r="G12" s="30">
        <v>0.4</v>
      </c>
      <c r="I12" t="s">
        <v>21</v>
      </c>
    </row>
    <row r="13" spans="2:19" x14ac:dyDescent="0.25">
      <c r="B13" t="s">
        <v>117</v>
      </c>
      <c r="C13">
        <v>0</v>
      </c>
      <c r="D13" s="30">
        <v>0.6</v>
      </c>
      <c r="E13" s="30">
        <v>0.35</v>
      </c>
      <c r="F13" s="30">
        <v>0.5</v>
      </c>
      <c r="G13" s="30">
        <v>0.25</v>
      </c>
      <c r="I13" t="s">
        <v>20</v>
      </c>
    </row>
    <row r="14" spans="2:19" x14ac:dyDescent="0.25">
      <c r="B14" t="s">
        <v>91</v>
      </c>
      <c r="C14">
        <v>0.2</v>
      </c>
      <c r="D14" s="30">
        <v>0.9</v>
      </c>
      <c r="E14" s="30">
        <v>0.9</v>
      </c>
      <c r="F14" s="30">
        <v>0.9</v>
      </c>
      <c r="G14" s="30">
        <v>0.9</v>
      </c>
      <c r="I14" t="s">
        <v>18</v>
      </c>
    </row>
    <row r="15" spans="2:19" x14ac:dyDescent="0.25">
      <c r="I15" t="s">
        <v>19</v>
      </c>
    </row>
    <row r="25" spans="2:7" x14ac:dyDescent="0.25">
      <c r="B25" t="s">
        <v>118</v>
      </c>
      <c r="D25">
        <f>D7/D6*750</f>
        <v>600</v>
      </c>
      <c r="E25">
        <f t="shared" ref="E25:G25" si="0">E7/E6*750</f>
        <v>525</v>
      </c>
      <c r="F25">
        <f t="shared" si="0"/>
        <v>576.92307692307691</v>
      </c>
      <c r="G25">
        <f t="shared" si="0"/>
        <v>468.75</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Instructions</vt:lpstr>
      <vt:lpstr>TOTAL</vt:lpstr>
      <vt:lpstr>Lookups</vt:lpstr>
      <vt:lpstr>Aktivitetstype</vt:lpstr>
      <vt:lpstr>Institutioner</vt:lpstr>
      <vt:lpstr>OrgOverheadEtc</vt:lpstr>
      <vt:lpstr>OrgRole</vt:lpstr>
      <vt:lpstr>OrgSize</vt:lpstr>
      <vt:lpstr>OrgType</vt:lpstr>
      <vt:lpstr>TOTAL!Print_Area</vt:lpstr>
      <vt:lpstr>ProjectManagement</vt:lpstr>
      <vt:lpstr>ProjectManagementText</vt:lpstr>
      <vt:lpstr>StartEndDate</vt:lpstr>
      <vt:lpstr>UndistributedFunding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2018-05-20T07:29:58Z</dcterms:created>
  <dcterms:modified xsi:type="dcterms:W3CDTF">2018-06-21T21:49:04Z</dcterms:modified>
</cp:coreProperties>
</file>